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4\اسفند 12\"/>
    </mc:Choice>
  </mc:AlternateContent>
  <xr:revisionPtr revIDLastSave="0" documentId="13_ncr:1_{11101DF3-5516-470F-A9A6-A94B4C21E8F0}" xr6:coauthVersionLast="47" xr6:coauthVersionMax="47" xr10:uidLastSave="{00000000-0000-0000-0000-000000000000}"/>
  <bookViews>
    <workbookView xWindow="-120" yWindow="-120" windowWidth="29040" windowHeight="15720" firstSheet="11" activeTab="17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 (2)" sheetId="22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 (2)" sheetId="2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 (2)" sheetId="24" r:id="rId16"/>
    <sheet name="درآمد ناشی از فروش" sheetId="19" r:id="rId17"/>
    <sheet name="درآمد ناشی از تغییر قیمت اوراق" sheetId="21" r:id="rId18"/>
  </sheets>
  <externalReferences>
    <externalReference r:id="rId19"/>
  </externalReferences>
  <definedNames>
    <definedName name="_xlnm.Print_Area" localSheetId="3">اوراق!$A$1:$AM$26</definedName>
    <definedName name="_xlnm.Print_Area" localSheetId="4">'تعدیل قیمت'!$A$1:$N$18</definedName>
    <definedName name="_xlnm.Print_Area" localSheetId="6">درآمد!$A$1:$K$13</definedName>
    <definedName name="_xlnm.Print_Area" localSheetId="11">'درآمد سپرده بانکی (2)'!$A$1:$G$26</definedName>
    <definedName name="_xlnm.Print_Area" localSheetId="9">'درآمد سرمایه گذاری در اوراق به'!$A$1:$S$29</definedName>
    <definedName name="_xlnm.Print_Area" localSheetId="7">'درآمد سرمایه گذاری در سهام'!$A$1:$X$63</definedName>
    <definedName name="_xlnm.Print_Area" localSheetId="8">'درآمد سرمایه گذاری در صندوق'!$A$1:$X$18</definedName>
    <definedName name="_xlnm.Print_Area" localSheetId="13">'درآمد سود سهام'!$A$1:$T$13</definedName>
    <definedName name="_xlnm.Print_Area" localSheetId="17">'درآمد ناشی از تغییر قیمت اوراق'!$A$1:$S$86</definedName>
    <definedName name="_xlnm.Print_Area" localSheetId="16">'درآمد ناشی از فروش'!$A$1:$S$14</definedName>
    <definedName name="_xlnm.Print_Area" localSheetId="12">'سایر درآمدها'!$A$1:$G$11</definedName>
    <definedName name="_xlnm.Print_Area" localSheetId="5">'سپرده (2)'!$A$1:$M$23</definedName>
    <definedName name="_xlnm.Print_Area" localSheetId="1">سهام!$A$1:$AC$62</definedName>
    <definedName name="_xlnm.Print_Area" localSheetId="14">'سود اوراق بهادار'!$A$1:$U$26</definedName>
    <definedName name="_xlnm.Print_Area" localSheetId="15">'سود سپرده بانکی (2)'!$A$1:$N$22</definedName>
    <definedName name="_xlnm.Print_Area" localSheetId="0">'صورت وضعیت'!$A$1:$B$38</definedName>
    <definedName name="_xlnm.Print_Area" localSheetId="10">'مبالغ تخصیصی اوراق'!$A$1:$R$18</definedName>
    <definedName name="_xlnm.Print_Area" localSheetId="2">'واحدهای صندوق'!$A$1:$AB$18</definedName>
  </definedNames>
  <calcPr calcId="191029"/>
</workbook>
</file>

<file path=xl/calcChain.xml><?xml version="1.0" encoding="utf-8"?>
<calcChain xmlns="http://schemas.openxmlformats.org/spreadsheetml/2006/main">
  <c r="M15" i="12" l="1"/>
  <c r="F11" i="8"/>
  <c r="M20" i="24" l="1"/>
  <c r="K20" i="24"/>
  <c r="I20" i="24"/>
  <c r="G20" i="24"/>
  <c r="E20" i="24"/>
  <c r="C20" i="24"/>
  <c r="N66" i="9"/>
  <c r="N63" i="9"/>
  <c r="O13" i="15"/>
  <c r="S13" i="15"/>
  <c r="N65" i="9" s="1"/>
  <c r="F20" i="23"/>
  <c r="D20" i="23"/>
  <c r="J14" i="12"/>
  <c r="J13" i="12"/>
  <c r="J12" i="12"/>
  <c r="J11" i="12"/>
  <c r="J10" i="12"/>
  <c r="J9" i="12"/>
  <c r="J8" i="12"/>
  <c r="J15" i="12" s="1"/>
  <c r="R65" i="9" l="1"/>
  <c r="J9" i="8"/>
  <c r="J10" i="8"/>
  <c r="J11" i="8"/>
  <c r="J12" i="8"/>
  <c r="H9" i="8"/>
  <c r="H10" i="8"/>
  <c r="H11" i="8"/>
  <c r="H12" i="8"/>
  <c r="F12" i="8"/>
  <c r="F10" i="8"/>
  <c r="F9" i="8"/>
  <c r="F8" i="8"/>
  <c r="H8" i="8" s="1"/>
  <c r="L21" i="22"/>
  <c r="J21" i="22"/>
  <c r="H21" i="22"/>
  <c r="F21" i="22"/>
  <c r="D21" i="22"/>
  <c r="H13" i="8" l="1"/>
  <c r="F13" i="8"/>
  <c r="J8" i="8"/>
  <c r="J13" i="8" s="1"/>
  <c r="AN10" i="5"/>
  <c r="AN11" i="5"/>
  <c r="AN12" i="5"/>
  <c r="AN13" i="5"/>
  <c r="AN14" i="5"/>
  <c r="AN15" i="5"/>
  <c r="AN16" i="5"/>
  <c r="AN17" i="5"/>
  <c r="AN18" i="5"/>
  <c r="AN19" i="5"/>
  <c r="AN20" i="5"/>
  <c r="AN21" i="5"/>
  <c r="AN22" i="5"/>
  <c r="AN23" i="5"/>
  <c r="AN24" i="5"/>
  <c r="AN25" i="5"/>
  <c r="AN9" i="5"/>
  <c r="AC18" i="4"/>
  <c r="AC17" i="4"/>
  <c r="AC16" i="4"/>
  <c r="AC15" i="4"/>
  <c r="AC14" i="4"/>
  <c r="AC13" i="4"/>
  <c r="AC12" i="4"/>
  <c r="AC11" i="4"/>
  <c r="AC10" i="4"/>
  <c r="AC9" i="4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9" i="2"/>
</calcChain>
</file>

<file path=xl/sharedStrings.xml><?xml version="1.0" encoding="utf-8"?>
<sst xmlns="http://schemas.openxmlformats.org/spreadsheetml/2006/main" count="732" uniqueCount="266">
  <si>
    <t>صندوق سرمایه‌گذاری امین انصار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</si>
  <si>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</si>
  <si>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</si>
  <si>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</si>
  <si>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</si>
  <si>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</si>
  <si>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</si>
  <si>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</si>
  <si>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</si>
  <si>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</si>
  <si>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</si>
  <si>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</si>
  <si>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</si>
  <si>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</si>
  <si>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</si>
  <si>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</si>
  <si>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</si>
  <si>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</si>
  <si>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</si>
  <si>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</si>
  <si>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</si>
  <si>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</si>
  <si>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بهنوش‌ ایران‌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</si>
  <si>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</si>
  <si>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</si>
  <si>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</si>
  <si>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</si>
  <si>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</si>
  <si>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</si>
  <si>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پردیس</t>
  </si>
  <si>
    <t>پتروشیمی شازند</t>
  </si>
  <si>
    <t>پتروشیمی‌شیراز</t>
  </si>
  <si>
    <t>پخش البرز</t>
  </si>
  <si>
    <t>تامین سرمایه امین</t>
  </si>
  <si>
    <t>توسعه سامانه ی نرم افزاری نگین</t>
  </si>
  <si>
    <t>ح . تامین سرمایه امین</t>
  </si>
  <si>
    <t>داروسازی دانا</t>
  </si>
  <si>
    <t>س. نفت و گاز و پتروشیمی تأمین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</si>
  <si>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</si>
  <si>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</si>
  <si>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</si>
  <si>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</si>
  <si>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</si>
  <si>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</si>
  <si>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 گذاری صدرتامین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</si>
  <si>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</si>
  <si>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</si>
  <si>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</si>
  <si>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</si>
  <si>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</si>
  <si>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</si>
  <si>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</si>
  <si>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</si>
  <si>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</si>
  <si>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</si>
  <si>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</si>
  <si>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</si>
  <si>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</si>
  <si>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</si>
  <si>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</si>
  <si>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</si>
  <si>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</si>
  <si>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شیمیایی کیمیاگران امروز</t>
  </si>
  <si>
    <t>فولاد  خوزستان</t>
  </si>
  <si>
    <t>گروه توسعه مالی مهرآیندگان</t>
  </si>
  <si>
    <t>گروه صنعتی درپاد تبریز</t>
  </si>
  <si>
    <t>گروه مالی صبا تامین</t>
  </si>
  <si>
    <t>معدنی‌وصنعتی‌چادرملو</t>
  </si>
  <si>
    <t>ملی‌ صنایع‌ مس‌ ایران‌</t>
  </si>
  <si>
    <t>نیان باتری خاوران</t>
  </si>
  <si>
    <t>ح . سرمایه گذاری صدرتامین</t>
  </si>
  <si>
    <t>پتروشیمی اروند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</si>
  <si>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</si>
  <si>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</si>
  <si>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</si>
  <si>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</si>
  <si>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</si>
  <si>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</si>
  <si>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</si>
  <si>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</si>
  <si>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</si>
  <si>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</si>
  <si>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</si>
  <si>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</si>
  <si>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پالایشی یکم-سهام</t>
  </si>
  <si>
    <t>صندوق س.بخشی صنایع پاداش2-ب</t>
  </si>
  <si>
    <t>صندوق س.بخشی صنایع پاداش-ب</t>
  </si>
  <si>
    <t>صندوق س.پشتوانه طلا زرفام آشنا</t>
  </si>
  <si>
    <t>صندوق س.پشتوانه طلا نهایت نگر</t>
  </si>
  <si>
    <t>صندوق س.پشتوانه طلای لوتوس</t>
  </si>
  <si>
    <t>صندوق س.دی سهام-سهام</t>
  </si>
  <si>
    <t>صندوق طلای عیار مفید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</si>
  <si>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</si>
  <si>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</si>
  <si>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</si>
  <si>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</si>
  <si>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</si>
  <si>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</si>
  <si>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</si>
  <si>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</si>
  <si>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</si>
  <si>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</si>
  <si>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</si>
  <si>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</si>
  <si>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</si>
  <si>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</si>
  <si>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</si>
  <si>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</si>
  <si>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صند412-بدون ضامن</t>
  </si>
  <si>
    <t>1400/12/23</t>
  </si>
  <si>
    <t>1404/12/23</t>
  </si>
  <si>
    <t>صکوک اجاره صند502-بدون ضامن</t>
  </si>
  <si>
    <t>1401/02/10</t>
  </si>
  <si>
    <t>1405/02/10</t>
  </si>
  <si>
    <t>صکوک اجاره فارس806-بدون ضامن</t>
  </si>
  <si>
    <t>1404/06/24</t>
  </si>
  <si>
    <t>1408/06/24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</si>
  <si>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</si>
  <si>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</si>
  <si>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</si>
  <si>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</si>
  <si>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</si>
  <si>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</si>
  <si>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دولت108-ش.خ060218</t>
  </si>
  <si>
    <t>1401/04/18</t>
  </si>
  <si>
    <t>1406/02/18</t>
  </si>
  <si>
    <t>مرابحه عام دولت116-ش.خ060630</t>
  </si>
  <si>
    <t>1401/06/30</t>
  </si>
  <si>
    <t>1406/06/30</t>
  </si>
  <si>
    <t>مرابحه عام دولت137-ش.خ061229</t>
  </si>
  <si>
    <t>1402/06/29</t>
  </si>
  <si>
    <t>1406/12/29</t>
  </si>
  <si>
    <t>مرابحه عام دولت173-ش.خ050620</t>
  </si>
  <si>
    <t>1403/06/20</t>
  </si>
  <si>
    <t>1405/06/20</t>
  </si>
  <si>
    <t>مرابحه عام دولت187-ش.خ060424</t>
  </si>
  <si>
    <t>1403/07/24</t>
  </si>
  <si>
    <t>1406/04/24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</si>
  <si>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</si>
  <si>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</si>
  <si>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</si>
  <si>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</si>
  <si>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</si>
  <si>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</si>
  <si>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</si>
  <si>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</si>
  <si>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</si>
  <si>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</si>
  <si>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</si>
  <si>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</si>
  <si>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دولت265-ش.خ070430</t>
  </si>
  <si>
    <t>1404/10/30</t>
  </si>
  <si>
    <t>1407/04/30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</si>
  <si>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</si>
  <si>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</si>
  <si>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</si>
  <si>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</si>
  <si>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</si>
  <si>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</si>
  <si>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</si>
  <si>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</si>
  <si>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</si>
  <si>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</si>
  <si>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</si>
  <si>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</si>
  <si>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</si>
  <si>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</si>
  <si>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</si>
  <si>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</si>
  <si>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</si>
  <si>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</si>
  <si>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</si>
  <si>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</si>
  <si>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</si>
  <si>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</si>
  <si>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</si>
  <si>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</si>
  <si>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</si>
  <si>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</si>
  <si>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</si>
  <si>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</si>
  <si>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</si>
  <si>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</si>
  <si>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</si>
  <si>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</si>
  <si>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</si>
  <si>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</si>
  <si>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</si>
  <si>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</si>
  <si>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</si>
  <si>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</si>
  <si>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</si>
  <si>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</si>
  <si>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</si>
  <si>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</si>
  <si>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</si>
  <si>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</si>
  <si>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</si>
  <si>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</si>
  <si>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دولت180-ش.خ041024</t>
  </si>
  <si>
    <t>اسنادخزانه-م5بودجه01-041015</t>
  </si>
  <si>
    <t>صکوک اجاره خوارزم0411-6ماهه20%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</si>
  <si>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</si>
  <si>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</si>
  <si>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</si>
  <si>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</si>
  <si>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</si>
  <si>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</si>
  <si>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</si>
  <si>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</si>
  <si>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</si>
  <si>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</si>
  <si>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</si>
  <si>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</si>
  <si>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</si>
  <si>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</si>
  <si>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</si>
  <si>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</si>
  <si>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</si>
  <si>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</si>
  <si>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</si>
  <si>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</si>
  <si>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</si>
  <si>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</si>
  <si>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</si>
  <si>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</si>
  <si>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1404/10/24</t>
  </si>
  <si>
    <t>1404/12/05</t>
  </si>
  <si>
    <t>1404/11/28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</si>
  <si>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</si>
  <si>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</si>
  <si>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</si>
  <si>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</si>
  <si>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</si>
  <si>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1404/11/18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</si>
  <si>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</si>
  <si>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</si>
  <si>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</si>
  <si>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</si>
  <si>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</si>
  <si>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</si>
  <si>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</si>
  <si>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ثبت به بهای تمام شده</t>
  </si>
  <si>
    <t xml:space="preserve">نگه داری تا سررسید </t>
  </si>
  <si>
    <t xml:space="preserve">سپرده بانک گردشگری </t>
  </si>
  <si>
    <t xml:space="preserve">سپرده بانک ملت </t>
  </si>
  <si>
    <t xml:space="preserve">سپرده بانک دی </t>
  </si>
  <si>
    <t xml:space="preserve">سپرده بانک اقتصادنوین </t>
  </si>
  <si>
    <t xml:space="preserve">سپرده بانک پارسیان </t>
  </si>
  <si>
    <t>سپرده بانک پاسارگاد</t>
  </si>
  <si>
    <t xml:space="preserve">سپرده بانک صادرات </t>
  </si>
  <si>
    <t xml:space="preserve">سپرده بانک خاورمیانه </t>
  </si>
  <si>
    <t>سپرده بانک انصار</t>
  </si>
  <si>
    <t xml:space="preserve">سپرده بانک شهر </t>
  </si>
  <si>
    <t xml:space="preserve">سپرده بانک سپه </t>
  </si>
  <si>
    <t xml:space="preserve">سپرده بانک رفاه </t>
  </si>
  <si>
    <t xml:space="preserve">شرکت تامین سرمایه امین </t>
  </si>
  <si>
    <t xml:space="preserve">مدیر صندوق </t>
  </si>
  <si>
    <t xml:space="preserve"> مرابحه پارس میکاکیش060708</t>
  </si>
  <si>
    <t>مرابحه عام دولت235</t>
  </si>
  <si>
    <t>مجموع</t>
  </si>
  <si>
    <t xml:space="preserve">سپرده بانک  پارسیان </t>
  </si>
  <si>
    <t xml:space="preserve">سپرده بانک انصار </t>
  </si>
  <si>
    <t xml:space="preserve">سپرده بانک اقتصاد نوین </t>
  </si>
  <si>
    <t>سهام عدالت</t>
  </si>
  <si>
    <t xml:space="preserve">سپرده بانک پاسارگاد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</si>
</sst>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0"/>
      <color rgb="FF333333"/>
      <name val="IRANSans"/>
      <family val="2"/>
    </font>
    <font>
      <b/>
      <sz val="11"/>
      <color rgb="FF000000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</cellStyleXfs>
  <cellXfs count="10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0" xfId="0" applyNumberFormat="1" applyFont="1" applyAlignment="1">
      <alignment horizontal="center" vertical="top"/>
    </xf>
    <xf numFmtId="10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vertical="center"/>
    </xf>
    <xf numFmtId="10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9" fontId="5" fillId="0" borderId="2" xfId="2" applyFont="1" applyBorder="1" applyAlignment="1">
      <alignment horizontal="right" vertical="top"/>
    </xf>
    <xf numFmtId="9" fontId="5" fillId="0" borderId="0" xfId="2" applyFont="1" applyBorder="1" applyAlignment="1">
      <alignment horizontal="right" vertical="top"/>
    </xf>
    <xf numFmtId="9" fontId="5" fillId="0" borderId="5" xfId="2" applyFont="1" applyBorder="1" applyAlignment="1">
      <alignment horizontal="right" vertical="top"/>
    </xf>
    <xf numFmtId="165" fontId="5" fillId="0" borderId="5" xfId="2" applyNumberFormat="1" applyFont="1" applyBorder="1" applyAlignment="1">
      <alignment horizontal="right" vertical="top"/>
    </xf>
    <xf numFmtId="165" fontId="5" fillId="0" borderId="2" xfId="2" applyNumberFormat="1" applyFont="1" applyBorder="1" applyAlignment="1">
      <alignment horizontal="right" vertical="top"/>
    </xf>
    <xf numFmtId="165" fontId="5" fillId="0" borderId="0" xfId="2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5" xfId="0" applyNumberFormat="1" applyFont="1" applyBorder="1" applyAlignment="1">
      <alignment horizontal="right" vertical="top"/>
    </xf>
    <xf numFmtId="3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left" vertical="center" textRotation="90"/>
    </xf>
    <xf numFmtId="0" fontId="11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9" fontId="12" fillId="0" borderId="0" xfId="2" applyFont="1" applyFill="1" applyAlignment="1">
      <alignment horizontal="center"/>
    </xf>
    <xf numFmtId="0" fontId="9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left" vertical="center" textRotation="90"/>
    </xf>
    <xf numFmtId="0" fontId="11" fillId="0" borderId="0" xfId="0" applyFont="1" applyAlignment="1">
      <alignment horizontal="left"/>
    </xf>
    <xf numFmtId="164" fontId="5" fillId="0" borderId="0" xfId="1" applyNumberFormat="1" applyFont="1" applyFill="1" applyAlignment="1">
      <alignment horizontal="center" vertical="center"/>
    </xf>
    <xf numFmtId="37" fontId="5" fillId="0" borderId="0" xfId="1" applyNumberFormat="1" applyFont="1" applyFill="1" applyBorder="1" applyAlignment="1">
      <alignment horizontal="center" vertical="center"/>
    </xf>
    <xf numFmtId="165" fontId="12" fillId="0" borderId="0" xfId="2" applyNumberFormat="1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37" fontId="5" fillId="0" borderId="6" xfId="1" applyNumberFormat="1" applyFont="1" applyFill="1" applyBorder="1" applyAlignment="1">
      <alignment horizontal="center" vertical="center"/>
    </xf>
    <xf numFmtId="0" fontId="7" fillId="0" borderId="0" xfId="3" applyAlignment="1">
      <alignment horizontal="left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0" fontId="7" fillId="0" borderId="2" xfId="3" applyBorder="1" applyAlignment="1">
      <alignment horizontal="left"/>
    </xf>
    <xf numFmtId="3" fontId="5" fillId="0" borderId="0" xfId="3" applyNumberFormat="1" applyFont="1" applyAlignment="1">
      <alignment horizontal="center" vertical="top"/>
    </xf>
    <xf numFmtId="0" fontId="7" fillId="0" borderId="0" xfId="3" applyAlignment="1">
      <alignment horizontal="center"/>
    </xf>
    <xf numFmtId="0" fontId="4" fillId="0" borderId="5" xfId="3" applyFont="1" applyBorder="1" applyAlignment="1">
      <alignment horizontal="center" vertical="center"/>
    </xf>
    <xf numFmtId="3" fontId="5" fillId="0" borderId="5" xfId="3" applyNumberFormat="1" applyFont="1" applyBorder="1" applyAlignment="1">
      <alignment horizontal="center" vertical="top"/>
    </xf>
    <xf numFmtId="3" fontId="7" fillId="0" borderId="0" xfId="3" applyNumberForma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top"/>
    </xf>
    <xf numFmtId="3" fontId="5" fillId="0" borderId="2" xfId="3" applyNumberFormat="1" applyFont="1" applyBorder="1" applyAlignment="1">
      <alignment horizontal="center" vertical="center"/>
    </xf>
    <xf numFmtId="3" fontId="7" fillId="0" borderId="0" xfId="3" applyNumberFormat="1" applyAlignment="1">
      <alignment horizontal="center" vertical="center"/>
    </xf>
    <xf numFmtId="0" fontId="7" fillId="0" borderId="0" xfId="3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 vertical="center" textRotation="90"/>
    </xf>
    <xf numFmtId="164" fontId="5" fillId="0" borderId="2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3" fontId="5" fillId="0" borderId="2" xfId="3" applyNumberFormat="1" applyFont="1" applyFill="1" applyBorder="1" applyAlignment="1">
      <alignment horizontal="center" vertical="center"/>
    </xf>
    <xf numFmtId="3" fontId="5" fillId="0" borderId="0" xfId="3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D47E8943-AC34-418D-9211-D7EEF59FB742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1057344</xdr:colOff>
      <xdr:row>44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9C3F20-6984-2D0E-C4C6-7AC6DD051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5892656" y="0"/>
          <a:ext cx="8931344" cy="1017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&#1575;&#1601;&#1588;&#1575;&#1740;%20&#1662;&#1585;&#1578;&#1601;&#1608;&#1740;%20&#1589;&#1606;&#1583;&#1608;&#1602;%20&#1607;&#1575;\1404\10%20&#1583;&#1740;\New%20folder\&#1575;&#1605;&#1740;&#1606;%20&#1740;&#1705;&#1605;%20&#1601;&#1585;&#1583;&#1575;.xlsx" TargetMode="External"/><Relationship Id="rId1" Type="http://schemas.openxmlformats.org/officeDocument/2006/relationships/externalLinkPath" Target="/&#1575;&#1601;&#1588;&#1575;&#1740;%20&#1662;&#1585;&#1578;&#1601;&#1608;&#1740;%20&#1589;&#1606;&#1583;&#1608;&#1602;%20&#1607;&#1575;/1404/10%20&#1583;&#1740;/New%20folder/&#1575;&#1605;&#1740;&#1606;%20&#1740;&#1705;&#1605;%20&#1601;&#1585;&#1583;&#15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درآمد سپرده بانکی"/>
      <sheetName val="سایر درآمدها"/>
      <sheetName val="درآمد سود سهام"/>
      <sheetName val="سود اوراق بهادار"/>
      <sheetName val="مبالغ تخصیصی اوراق (3)"/>
      <sheetName val="سود سپرده بانکی"/>
      <sheetName val="درآمد ناشی از فروش"/>
      <sheetName val="درآمد ناشی از تغییر قیمت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7">
          <cell r="S17">
            <v>0</v>
          </cell>
        </row>
      </sheetData>
      <sheetData sheetId="10">
        <row r="35">
          <cell r="P35">
            <v>0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>
        <row r="35">
          <cell r="Q35">
            <v>29401089035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C34" sqref="C3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7"/>
      <c r="B1" s="77"/>
      <c r="C1" s="77"/>
    </row>
    <row r="2" spans="1:3" ht="21.75" customHeight="1" x14ac:dyDescent="0.2">
      <c r="A2" s="77"/>
      <c r="B2" s="77"/>
      <c r="C2" s="77"/>
    </row>
    <row r="3" spans="1:3" ht="21.75" customHeight="1" x14ac:dyDescent="0.2">
      <c r="A3" s="77"/>
      <c r="B3" s="77"/>
      <c r="C3" s="77"/>
    </row>
    <row r="4" spans="1:3" ht="7.35" customHeight="1" x14ac:dyDescent="0.2"/>
    <row r="5" spans="1:3" ht="123.6" customHeight="1" x14ac:dyDescent="0.2">
      <c r="B5" s="78"/>
    </row>
    <row r="6" spans="1:3" ht="123.6" customHeight="1" x14ac:dyDescent="0.2">
      <c r="B6" s="7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9"/>
  <sheetViews>
    <sheetView rightToLeft="1" view="pageBreakPreview" topLeftCell="A13" zoomScaleNormal="100" zoomScaleSheetLayoutView="100" workbookViewId="0">
      <selection activeCell="R29" sqref="R29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5.710937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7.5703125" bestFit="1" customWidth="1"/>
    <col min="13" max="13" width="1.28515625" customWidth="1"/>
    <col min="14" max="14" width="16.85546875" bestFit="1" customWidth="1"/>
    <col min="15" max="15" width="1.28515625" customWidth="1"/>
    <col min="16" max="16" width="16.140625" bestFit="1" customWidth="1"/>
    <col min="17" max="17" width="1.28515625" customWidth="1"/>
    <col min="18" max="18" width="17.5703125" bestFit="1" customWidth="1"/>
    <col min="19" max="19" width="0.28515625" customWidth="1"/>
  </cols>
  <sheetData>
    <row r="1" spans="1:18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ht="21.75" customHeight="1" x14ac:dyDescent="0.2">
      <c r="A2" s="77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 x14ac:dyDescent="0.2"/>
    <row r="5" spans="1:18" ht="14.45" customHeight="1" x14ac:dyDescent="0.2">
      <c r="A5" s="1" t="s">
        <v>195</v>
      </c>
      <c r="B5" s="87" t="s">
        <v>196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8" ht="14.45" customHeight="1" x14ac:dyDescent="0.2">
      <c r="D6" s="84" t="s">
        <v>186</v>
      </c>
      <c r="E6" s="84"/>
      <c r="F6" s="84"/>
      <c r="G6" s="84"/>
      <c r="H6" s="84"/>
      <c r="I6" s="84"/>
      <c r="J6" s="84"/>
      <c r="L6" s="84" t="s">
        <v>187</v>
      </c>
      <c r="M6" s="84"/>
      <c r="N6" s="84"/>
      <c r="O6" s="84"/>
      <c r="P6" s="84"/>
      <c r="Q6" s="84"/>
      <c r="R6" s="8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84" t="s">
        <v>197</v>
      </c>
      <c r="B8" s="84"/>
      <c r="D8" s="2" t="s">
        <v>198</v>
      </c>
      <c r="F8" s="2" t="s">
        <v>190</v>
      </c>
      <c r="H8" s="2" t="s">
        <v>191</v>
      </c>
      <c r="J8" s="2" t="s">
        <v>72</v>
      </c>
      <c r="L8" s="2" t="s">
        <v>198</v>
      </c>
      <c r="N8" s="2" t="s">
        <v>190</v>
      </c>
      <c r="P8" s="2" t="s">
        <v>191</v>
      </c>
      <c r="R8" s="2" t="s">
        <v>72</v>
      </c>
    </row>
    <row r="9" spans="1:18" ht="21.75" customHeight="1" x14ac:dyDescent="0.2">
      <c r="A9" s="85" t="s">
        <v>108</v>
      </c>
      <c r="B9" s="85"/>
      <c r="D9" s="6">
        <v>52277022072</v>
      </c>
      <c r="F9" s="6">
        <v>0</v>
      </c>
      <c r="H9" s="6">
        <v>177275277517</v>
      </c>
      <c r="J9" s="6">
        <v>229552299589</v>
      </c>
      <c r="L9" s="6">
        <v>171739358966</v>
      </c>
      <c r="N9" s="6">
        <v>0</v>
      </c>
      <c r="P9" s="6">
        <v>177275277517</v>
      </c>
      <c r="R9" s="6">
        <v>349014636483</v>
      </c>
    </row>
    <row r="10" spans="1:18" ht="21.75" customHeight="1" x14ac:dyDescent="0.2">
      <c r="A10" s="80" t="s">
        <v>199</v>
      </c>
      <c r="B10" s="80"/>
      <c r="D10" s="9">
        <v>0</v>
      </c>
      <c r="F10" s="9">
        <v>0</v>
      </c>
      <c r="H10" s="9">
        <v>0</v>
      </c>
      <c r="J10" s="9">
        <v>0</v>
      </c>
      <c r="L10" s="9">
        <v>2522904234</v>
      </c>
      <c r="N10" s="9">
        <v>0</v>
      </c>
      <c r="P10" s="9">
        <v>1606173500</v>
      </c>
      <c r="R10" s="9">
        <v>4129077734</v>
      </c>
    </row>
    <row r="11" spans="1:18" ht="21.75" customHeight="1" x14ac:dyDescent="0.2">
      <c r="A11" s="80" t="s">
        <v>200</v>
      </c>
      <c r="B11" s="80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1250971172</v>
      </c>
      <c r="R11" s="9">
        <v>1250971172</v>
      </c>
    </row>
    <row r="12" spans="1:18" ht="21.75" customHeight="1" x14ac:dyDescent="0.2">
      <c r="A12" s="80" t="s">
        <v>201</v>
      </c>
      <c r="B12" s="80"/>
      <c r="D12" s="9">
        <v>0</v>
      </c>
      <c r="F12" s="9">
        <v>0</v>
      </c>
      <c r="H12" s="9">
        <v>0</v>
      </c>
      <c r="J12" s="9">
        <v>0</v>
      </c>
      <c r="L12" s="9">
        <v>2125334761</v>
      </c>
      <c r="N12" s="9">
        <v>0</v>
      </c>
      <c r="P12" s="9">
        <v>4923979375</v>
      </c>
      <c r="R12" s="9">
        <v>7049314136</v>
      </c>
    </row>
    <row r="13" spans="1:18" ht="21.75" customHeight="1" x14ac:dyDescent="0.2">
      <c r="A13" s="80" t="s">
        <v>150</v>
      </c>
      <c r="B13" s="80"/>
      <c r="D13" s="9">
        <v>22540788652</v>
      </c>
      <c r="F13" s="9">
        <v>4550399374</v>
      </c>
      <c r="H13" s="9">
        <v>0</v>
      </c>
      <c r="J13" s="9">
        <v>27091188026</v>
      </c>
      <c r="L13" s="9">
        <v>182854983797</v>
      </c>
      <c r="N13" s="9">
        <v>-146477054721</v>
      </c>
      <c r="P13" s="9">
        <v>0</v>
      </c>
      <c r="R13" s="9">
        <v>36377929076</v>
      </c>
    </row>
    <row r="14" spans="1:18" ht="21.75" customHeight="1" x14ac:dyDescent="0.2">
      <c r="A14" s="80" t="s">
        <v>147</v>
      </c>
      <c r="B14" s="80"/>
      <c r="D14" s="9">
        <v>25597934440</v>
      </c>
      <c r="F14" s="9">
        <v>5684407422</v>
      </c>
      <c r="H14" s="9">
        <v>0</v>
      </c>
      <c r="J14" s="9">
        <v>31282341862</v>
      </c>
      <c r="L14" s="9">
        <v>75733013720</v>
      </c>
      <c r="N14" s="9">
        <v>17812009451</v>
      </c>
      <c r="P14" s="9">
        <v>0</v>
      </c>
      <c r="R14" s="9">
        <v>93545023171</v>
      </c>
    </row>
    <row r="15" spans="1:18" ht="21.75" customHeight="1" x14ac:dyDescent="0.2">
      <c r="A15" s="80" t="s">
        <v>144</v>
      </c>
      <c r="B15" s="80"/>
      <c r="D15" s="9">
        <v>58376657052</v>
      </c>
      <c r="F15" s="9">
        <v>9138428276</v>
      </c>
      <c r="H15" s="9">
        <v>0</v>
      </c>
      <c r="J15" s="9">
        <v>67515085328</v>
      </c>
      <c r="L15" s="9">
        <v>172764468324</v>
      </c>
      <c r="N15" s="9">
        <v>29131311232</v>
      </c>
      <c r="P15" s="9">
        <v>0</v>
      </c>
      <c r="R15" s="9">
        <v>201895779556</v>
      </c>
    </row>
    <row r="16" spans="1:18" ht="21.75" customHeight="1" x14ac:dyDescent="0.2">
      <c r="A16" s="80" t="s">
        <v>114</v>
      </c>
      <c r="B16" s="80"/>
      <c r="D16" s="9">
        <v>43551560269</v>
      </c>
      <c r="F16" s="9">
        <v>0</v>
      </c>
      <c r="H16" s="9">
        <v>0</v>
      </c>
      <c r="J16" s="9">
        <v>43551560269</v>
      </c>
      <c r="L16" s="9">
        <v>131251518179</v>
      </c>
      <c r="N16" s="9">
        <v>0</v>
      </c>
      <c r="P16" s="9">
        <v>0</v>
      </c>
      <c r="R16" s="9">
        <v>131251518179</v>
      </c>
    </row>
    <row r="17" spans="1:18" ht="21.75" customHeight="1" x14ac:dyDescent="0.2">
      <c r="A17" s="80" t="s">
        <v>141</v>
      </c>
      <c r="B17" s="80"/>
      <c r="D17" s="9">
        <v>18821494005</v>
      </c>
      <c r="F17" s="9">
        <v>4482681216</v>
      </c>
      <c r="H17" s="9">
        <v>0</v>
      </c>
      <c r="J17" s="9">
        <v>23304175221</v>
      </c>
      <c r="L17" s="9">
        <v>60219398315</v>
      </c>
      <c r="N17" s="9">
        <v>12679771623</v>
      </c>
      <c r="P17" s="9">
        <v>0</v>
      </c>
      <c r="R17" s="9">
        <v>72899169938</v>
      </c>
    </row>
    <row r="18" spans="1:18" ht="21.75" customHeight="1" x14ac:dyDescent="0.2">
      <c r="A18" s="80" t="s">
        <v>138</v>
      </c>
      <c r="B18" s="80"/>
      <c r="D18" s="9">
        <v>30665635533</v>
      </c>
      <c r="F18" s="9">
        <v>-30758988949</v>
      </c>
      <c r="H18" s="9">
        <v>0</v>
      </c>
      <c r="J18" s="9">
        <v>-93353416</v>
      </c>
      <c r="L18" s="9">
        <v>98026895412</v>
      </c>
      <c r="N18" s="9">
        <v>-51405433587</v>
      </c>
      <c r="P18" s="9">
        <v>0</v>
      </c>
      <c r="R18" s="9">
        <v>46621461825</v>
      </c>
    </row>
    <row r="19" spans="1:18" ht="21.75" customHeight="1" x14ac:dyDescent="0.2">
      <c r="A19" s="80" t="s">
        <v>135</v>
      </c>
      <c r="B19" s="80"/>
      <c r="D19" s="9">
        <v>4458542082</v>
      </c>
      <c r="F19" s="9">
        <v>-2335788013</v>
      </c>
      <c r="H19" s="9">
        <v>0</v>
      </c>
      <c r="J19" s="9">
        <v>2122754069</v>
      </c>
      <c r="L19" s="9">
        <v>13185491747</v>
      </c>
      <c r="N19" s="9">
        <v>-1628874696</v>
      </c>
      <c r="P19" s="9">
        <v>0</v>
      </c>
      <c r="R19" s="9">
        <v>11556617051</v>
      </c>
    </row>
    <row r="20" spans="1:18" ht="21.75" customHeight="1" x14ac:dyDescent="0.2">
      <c r="A20" s="80" t="s">
        <v>132</v>
      </c>
      <c r="B20" s="80"/>
      <c r="D20" s="9">
        <v>5210321515</v>
      </c>
      <c r="F20" s="9">
        <v>1492438045</v>
      </c>
      <c r="H20" s="9">
        <v>0</v>
      </c>
      <c r="J20" s="9">
        <v>6702759560</v>
      </c>
      <c r="L20" s="9">
        <v>16145640003</v>
      </c>
      <c r="N20" s="9">
        <v>1492438045</v>
      </c>
      <c r="P20" s="9">
        <v>0</v>
      </c>
      <c r="R20" s="9">
        <v>17638078048</v>
      </c>
    </row>
    <row r="21" spans="1:18" ht="21.75" customHeight="1" x14ac:dyDescent="0.2">
      <c r="A21" s="80" t="s">
        <v>117</v>
      </c>
      <c r="B21" s="80"/>
      <c r="D21" s="9">
        <v>6160667586</v>
      </c>
      <c r="F21" s="9">
        <v>0</v>
      </c>
      <c r="H21" s="9">
        <v>0</v>
      </c>
      <c r="J21" s="9">
        <v>6160667586</v>
      </c>
      <c r="L21" s="9">
        <v>18503329410</v>
      </c>
      <c r="N21" s="9">
        <v>0</v>
      </c>
      <c r="P21" s="9">
        <v>0</v>
      </c>
      <c r="R21" s="9">
        <v>18503329410</v>
      </c>
    </row>
    <row r="22" spans="1:18" ht="21.75" customHeight="1" x14ac:dyDescent="0.2">
      <c r="A22" s="80" t="s">
        <v>129</v>
      </c>
      <c r="B22" s="80"/>
      <c r="D22" s="9">
        <v>6725034665</v>
      </c>
      <c r="F22" s="9">
        <v>-6243803084</v>
      </c>
      <c r="H22" s="9">
        <v>0</v>
      </c>
      <c r="J22" s="9">
        <v>481231581</v>
      </c>
      <c r="L22" s="9">
        <v>19989910695</v>
      </c>
      <c r="N22" s="9">
        <v>-6243803084</v>
      </c>
      <c r="P22" s="9">
        <v>0</v>
      </c>
      <c r="R22" s="9">
        <v>13746107611</v>
      </c>
    </row>
    <row r="23" spans="1:18" ht="21.75" customHeight="1" x14ac:dyDescent="0.2">
      <c r="A23" s="80" t="s">
        <v>120</v>
      </c>
      <c r="B23" s="80"/>
      <c r="D23" s="9">
        <v>19545304725</v>
      </c>
      <c r="F23" s="9">
        <v>0</v>
      </c>
      <c r="H23" s="9">
        <v>0</v>
      </c>
      <c r="J23" s="9">
        <v>19545304725</v>
      </c>
      <c r="L23" s="9">
        <v>59812054271</v>
      </c>
      <c r="N23" s="9">
        <v>0</v>
      </c>
      <c r="P23" s="9">
        <v>0</v>
      </c>
      <c r="R23" s="9">
        <v>59812054271</v>
      </c>
    </row>
    <row r="24" spans="1:18" ht="21.75" customHeight="1" x14ac:dyDescent="0.2">
      <c r="A24" s="80" t="s">
        <v>126</v>
      </c>
      <c r="B24" s="80"/>
      <c r="D24" s="9">
        <v>12571305217</v>
      </c>
      <c r="F24" s="9">
        <v>-20373066118</v>
      </c>
      <c r="H24" s="9">
        <v>0</v>
      </c>
      <c r="J24" s="9">
        <v>-7801760901</v>
      </c>
      <c r="L24" s="9">
        <v>37499140096</v>
      </c>
      <c r="N24" s="9">
        <v>-20373066118</v>
      </c>
      <c r="P24" s="9">
        <v>0</v>
      </c>
      <c r="R24" s="9">
        <v>17126073978</v>
      </c>
    </row>
    <row r="25" spans="1:18" ht="21.75" customHeight="1" x14ac:dyDescent="0.2">
      <c r="A25" s="80" t="s">
        <v>101</v>
      </c>
      <c r="B25" s="80"/>
      <c r="D25" s="9">
        <v>78232421535</v>
      </c>
      <c r="F25" s="9">
        <v>139121636454</v>
      </c>
      <c r="H25" s="9">
        <v>0</v>
      </c>
      <c r="J25" s="9">
        <v>217354057989</v>
      </c>
      <c r="L25" s="9">
        <v>249188258566</v>
      </c>
      <c r="N25" s="9">
        <v>139121636454</v>
      </c>
      <c r="P25" s="9">
        <v>0</v>
      </c>
      <c r="R25" s="9">
        <v>388309895020</v>
      </c>
    </row>
    <row r="26" spans="1:18" ht="21.75" customHeight="1" x14ac:dyDescent="0.2">
      <c r="A26" s="80" t="s">
        <v>123</v>
      </c>
      <c r="B26" s="80"/>
      <c r="D26" s="9">
        <v>10081810416</v>
      </c>
      <c r="F26" s="9">
        <v>0</v>
      </c>
      <c r="H26" s="9">
        <v>0</v>
      </c>
      <c r="J26" s="9">
        <v>10081810416</v>
      </c>
      <c r="L26" s="9">
        <v>31157986341</v>
      </c>
      <c r="N26" s="9">
        <v>0</v>
      </c>
      <c r="P26" s="9">
        <v>0</v>
      </c>
      <c r="R26" s="9">
        <v>31157986341</v>
      </c>
    </row>
    <row r="27" spans="1:18" ht="21.75" customHeight="1" x14ac:dyDescent="0.2">
      <c r="A27" s="80" t="s">
        <v>111</v>
      </c>
      <c r="B27" s="80"/>
      <c r="D27" s="9">
        <v>35838906512</v>
      </c>
      <c r="F27" s="9">
        <v>0</v>
      </c>
      <c r="H27" s="9">
        <v>0</v>
      </c>
      <c r="J27" s="9">
        <v>35838906512</v>
      </c>
      <c r="L27" s="9">
        <v>107984949421</v>
      </c>
      <c r="N27" s="9">
        <v>0</v>
      </c>
      <c r="P27" s="9">
        <v>0</v>
      </c>
      <c r="R27" s="9">
        <v>107984949421</v>
      </c>
    </row>
    <row r="28" spans="1:18" ht="21.75" customHeight="1" x14ac:dyDescent="0.2">
      <c r="A28" s="82" t="s">
        <v>105</v>
      </c>
      <c r="B28" s="82"/>
      <c r="D28" s="13">
        <v>0</v>
      </c>
      <c r="F28" s="13">
        <v>7980002483</v>
      </c>
      <c r="H28" s="13">
        <v>0</v>
      </c>
      <c r="J28" s="13">
        <v>7980002483</v>
      </c>
      <c r="L28" s="13">
        <v>0</v>
      </c>
      <c r="N28" s="13">
        <v>14627089163</v>
      </c>
      <c r="P28" s="13">
        <v>0</v>
      </c>
      <c r="R28" s="13">
        <v>14627089163</v>
      </c>
    </row>
    <row r="29" spans="1:18" ht="21.75" customHeight="1" x14ac:dyDescent="0.2">
      <c r="A29" s="79" t="s">
        <v>72</v>
      </c>
      <c r="B29" s="79"/>
      <c r="D29" s="16">
        <v>430655406276</v>
      </c>
      <c r="F29" s="16">
        <v>112738347106</v>
      </c>
      <c r="H29" s="16">
        <v>177275277517</v>
      </c>
      <c r="J29" s="16">
        <v>720669030899</v>
      </c>
      <c r="L29" s="16">
        <v>1450704636258</v>
      </c>
      <c r="N29" s="16">
        <v>-11263976238</v>
      </c>
      <c r="P29" s="16">
        <v>185056401564</v>
      </c>
      <c r="R29" s="16">
        <v>1624497061584</v>
      </c>
    </row>
  </sheetData>
  <mergeCells count="28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23:B23"/>
    <mergeCell ref="A24:B24"/>
    <mergeCell ref="A25:B25"/>
    <mergeCell ref="A26:B26"/>
    <mergeCell ref="A27:B27"/>
  </mergeCells>
  <pageMargins left="0.39" right="0.39" top="0.39" bottom="0.39" header="0" footer="0"/>
  <pageSetup scale="7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3"/>
  <sheetViews>
    <sheetView rightToLeft="1" view="pageBreakPreview" zoomScale="110" zoomScaleNormal="100" zoomScaleSheetLayoutView="110" workbookViewId="0">
      <selection activeCell="M20" sqref="M20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29.8554687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10.8554687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.75" customHeight="1" x14ac:dyDescent="0.2">
      <c r="A2" s="77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ht="14.45" customHeight="1" x14ac:dyDescent="0.2"/>
    <row r="5" spans="1:17" ht="14.45" customHeight="1" x14ac:dyDescent="0.2">
      <c r="A5" s="1" t="s">
        <v>202</v>
      </c>
      <c r="B5" s="87" t="s">
        <v>203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17" ht="14.25" customHeight="1" x14ac:dyDescent="0.2">
      <c r="M6" s="94" t="s">
        <v>204</v>
      </c>
      <c r="Q6" s="94" t="s">
        <v>205</v>
      </c>
    </row>
    <row r="7" spans="1:17" ht="33.75" customHeight="1" x14ac:dyDescent="0.2">
      <c r="A7" s="88" t="s">
        <v>206</v>
      </c>
      <c r="B7" s="88"/>
      <c r="D7" s="26" t="s">
        <v>207</v>
      </c>
      <c r="F7" s="26" t="s">
        <v>208</v>
      </c>
      <c r="H7" s="26" t="s">
        <v>75</v>
      </c>
      <c r="J7" s="88" t="s">
        <v>209</v>
      </c>
      <c r="K7" s="88"/>
      <c r="M7" s="94"/>
      <c r="O7" s="26" t="s">
        <v>210</v>
      </c>
      <c r="Q7" s="94"/>
    </row>
    <row r="8" spans="1:17" ht="31.5" customHeight="1" x14ac:dyDescent="0.55000000000000004">
      <c r="A8" s="90" t="s">
        <v>256</v>
      </c>
      <c r="B8" s="90"/>
      <c r="C8" s="44"/>
      <c r="D8" s="90" t="s">
        <v>257</v>
      </c>
      <c r="E8" s="45"/>
      <c r="F8" s="46" t="s">
        <v>101</v>
      </c>
      <c r="G8" s="46"/>
      <c r="H8" s="47">
        <v>3275000</v>
      </c>
      <c r="I8" s="46"/>
      <c r="J8" s="92">
        <f>H8*1000000</f>
        <v>3275000000000</v>
      </c>
      <c r="K8" s="92"/>
      <c r="L8" s="48"/>
      <c r="M8" s="49">
        <v>98388953518</v>
      </c>
      <c r="N8" s="29"/>
      <c r="O8" s="50">
        <v>0.19</v>
      </c>
      <c r="Q8" s="50">
        <v>0.34</v>
      </c>
    </row>
    <row r="9" spans="1:17" ht="28.5" customHeight="1" x14ac:dyDescent="0.55000000000000004">
      <c r="A9" s="91"/>
      <c r="B9" s="91"/>
      <c r="C9" s="52"/>
      <c r="D9" s="91"/>
      <c r="E9" s="53"/>
      <c r="F9" s="48" t="s">
        <v>120</v>
      </c>
      <c r="G9" s="48"/>
      <c r="H9" s="54">
        <v>810000</v>
      </c>
      <c r="I9" s="48"/>
      <c r="J9" s="93">
        <f t="shared" ref="J9:J14" si="0">H9*1000000</f>
        <v>810000000000</v>
      </c>
      <c r="K9" s="93"/>
      <c r="L9" s="48"/>
      <c r="M9" s="49">
        <v>24259554000</v>
      </c>
      <c r="N9" s="29"/>
      <c r="O9" s="50">
        <v>0.18</v>
      </c>
      <c r="Q9" s="50">
        <v>0.34</v>
      </c>
    </row>
    <row r="10" spans="1:17" ht="29.25" customHeight="1" x14ac:dyDescent="0.55000000000000004">
      <c r="A10" s="91"/>
      <c r="B10" s="91"/>
      <c r="C10" s="52"/>
      <c r="D10" s="91"/>
      <c r="E10" s="53"/>
      <c r="F10" s="48" t="s">
        <v>111</v>
      </c>
      <c r="G10" s="48"/>
      <c r="H10" s="54">
        <v>1358000</v>
      </c>
      <c r="I10" s="48"/>
      <c r="J10" s="93">
        <f t="shared" si="0"/>
        <v>1358000000000</v>
      </c>
      <c r="K10" s="93"/>
      <c r="L10" s="48"/>
      <c r="M10" s="49">
        <v>44769969841</v>
      </c>
      <c r="N10" s="29"/>
      <c r="O10" s="50">
        <v>0.19</v>
      </c>
      <c r="Q10" s="50">
        <v>0.36299999999999999</v>
      </c>
    </row>
    <row r="11" spans="1:17" ht="25.5" customHeight="1" x14ac:dyDescent="0.55000000000000004">
      <c r="A11" s="91"/>
      <c r="B11" s="91"/>
      <c r="C11" s="52"/>
      <c r="D11" s="91"/>
      <c r="E11" s="53"/>
      <c r="F11" s="48" t="s">
        <v>258</v>
      </c>
      <c r="G11" s="48"/>
      <c r="H11" s="54">
        <v>250000</v>
      </c>
      <c r="I11" s="48"/>
      <c r="J11" s="93">
        <f t="shared" si="0"/>
        <v>250000000000</v>
      </c>
      <c r="K11" s="93"/>
      <c r="L11" s="48"/>
      <c r="M11" s="49">
        <v>4482716711</v>
      </c>
      <c r="N11" s="29"/>
      <c r="O11" s="50">
        <v>0.18</v>
      </c>
      <c r="Q11" s="50">
        <v>0.34</v>
      </c>
    </row>
    <row r="12" spans="1:17" ht="30" customHeight="1" x14ac:dyDescent="0.55000000000000004">
      <c r="A12" s="91"/>
      <c r="B12" s="91"/>
      <c r="C12" s="52"/>
      <c r="D12" s="91"/>
      <c r="E12" s="53"/>
      <c r="F12" s="48" t="s">
        <v>114</v>
      </c>
      <c r="G12" s="48"/>
      <c r="H12" s="54">
        <v>1700000</v>
      </c>
      <c r="I12" s="48"/>
      <c r="J12" s="93">
        <f t="shared" si="0"/>
        <v>1700000000000</v>
      </c>
      <c r="K12" s="93"/>
      <c r="L12" s="48"/>
      <c r="M12" s="55">
        <v>35857270965</v>
      </c>
      <c r="N12" s="29"/>
      <c r="O12" s="50">
        <v>0.23</v>
      </c>
      <c r="Q12" s="50">
        <v>0.38</v>
      </c>
    </row>
    <row r="13" spans="1:17" ht="30" hidden="1" customHeight="1" x14ac:dyDescent="0.55000000000000004">
      <c r="A13" s="91"/>
      <c r="B13" s="91"/>
      <c r="C13" s="52"/>
      <c r="D13" s="91"/>
      <c r="E13" s="53"/>
      <c r="F13" s="48" t="s">
        <v>259</v>
      </c>
      <c r="G13" s="48"/>
      <c r="H13" s="54">
        <v>1300000</v>
      </c>
      <c r="I13" s="48"/>
      <c r="J13" s="93">
        <f t="shared" si="0"/>
        <v>1300000000000</v>
      </c>
      <c r="K13" s="93"/>
      <c r="L13" s="48"/>
      <c r="M13" s="55"/>
      <c r="N13" s="29"/>
      <c r="O13" s="50"/>
      <c r="Q13" s="50"/>
    </row>
    <row r="14" spans="1:17" ht="30" customHeight="1" x14ac:dyDescent="0.55000000000000004">
      <c r="A14" s="51"/>
      <c r="B14" s="51"/>
      <c r="C14" s="52"/>
      <c r="D14" s="51"/>
      <c r="E14" s="53"/>
      <c r="F14" s="48" t="s">
        <v>150</v>
      </c>
      <c r="G14" s="48"/>
      <c r="H14" s="54">
        <v>1068750</v>
      </c>
      <c r="I14" s="48"/>
      <c r="J14" s="93">
        <f t="shared" si="0"/>
        <v>1068750000000</v>
      </c>
      <c r="K14" s="93"/>
      <c r="L14" s="48"/>
      <c r="M14" s="55">
        <v>154648125000</v>
      </c>
      <c r="N14" s="29"/>
      <c r="O14" s="50"/>
      <c r="Q14" s="56">
        <v>0.39900000000000002</v>
      </c>
    </row>
    <row r="15" spans="1:17" ht="27" customHeight="1" thickBot="1" x14ac:dyDescent="0.25">
      <c r="D15" s="57" t="s">
        <v>260</v>
      </c>
      <c r="J15" s="93">
        <f>SUM(J8:K13)</f>
        <v>8693000000000</v>
      </c>
      <c r="K15" s="93"/>
      <c r="M15" s="58">
        <f>SUM(M8:M14)</f>
        <v>362406590035</v>
      </c>
    </row>
    <row r="16" spans="1:17" ht="14.45" customHeight="1" thickTop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</sheetData>
  <mergeCells count="18">
    <mergeCell ref="J14:K14"/>
    <mergeCell ref="J15:K15"/>
    <mergeCell ref="A1:Q1"/>
    <mergeCell ref="A2:Q2"/>
    <mergeCell ref="A3:Q3"/>
    <mergeCell ref="B5:Q5"/>
    <mergeCell ref="M6:M7"/>
    <mergeCell ref="Q6:Q7"/>
    <mergeCell ref="A7:B7"/>
    <mergeCell ref="J7:K7"/>
    <mergeCell ref="A8:B13"/>
    <mergeCell ref="D8:D13"/>
    <mergeCell ref="J8:K8"/>
    <mergeCell ref="J9:K9"/>
    <mergeCell ref="J10:K10"/>
    <mergeCell ref="J11:K11"/>
    <mergeCell ref="J12:K12"/>
    <mergeCell ref="J13:K13"/>
  </mergeCells>
  <pageMargins left="0.39" right="0.39" top="0.39" bottom="0.39" header="0" footer="0"/>
  <pageSetup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B3822-D1FA-44ED-96F7-49087E6419DB}">
  <sheetPr>
    <pageSetUpPr fitToPage="1"/>
  </sheetPr>
  <dimension ref="A1:F22"/>
  <sheetViews>
    <sheetView rightToLeft="1" view="pageBreakPreview" topLeftCell="A7" zoomScale="110" zoomScaleNormal="100" zoomScaleSheetLayoutView="110" workbookViewId="0">
      <selection activeCell="S9" sqref="S9"/>
    </sheetView>
  </sheetViews>
  <sheetFormatPr defaultRowHeight="12.75" x14ac:dyDescent="0.2"/>
  <cols>
    <col min="1" max="1" width="5.140625" style="59" customWidth="1"/>
    <col min="2" max="2" width="40.28515625" style="59" customWidth="1"/>
    <col min="3" max="3" width="1.28515625" style="59" customWidth="1"/>
    <col min="4" max="4" width="19.42578125" style="59" customWidth="1"/>
    <col min="5" max="5" width="1.28515625" style="59" customWidth="1"/>
    <col min="6" max="6" width="19.42578125" style="59" customWidth="1"/>
    <col min="7" max="7" width="0.28515625" style="59" customWidth="1"/>
    <col min="8" max="16384" width="9.140625" style="59"/>
  </cols>
  <sheetData>
    <row r="1" spans="1:6" ht="29.1" customHeight="1" x14ac:dyDescent="0.2">
      <c r="A1" s="98" t="s">
        <v>0</v>
      </c>
      <c r="B1" s="98"/>
      <c r="C1" s="98"/>
      <c r="D1" s="98"/>
      <c r="E1" s="98"/>
      <c r="F1" s="98"/>
    </row>
    <row r="2" spans="1:6" ht="21.75" customHeight="1" x14ac:dyDescent="0.2">
      <c r="A2" s="98" t="s">
        <v>167</v>
      </c>
      <c r="B2" s="98"/>
      <c r="C2" s="98"/>
      <c r="D2" s="98"/>
      <c r="E2" s="98"/>
      <c r="F2" s="98"/>
    </row>
    <row r="3" spans="1:6" ht="21.75" customHeight="1" x14ac:dyDescent="0.2">
      <c r="A3" s="98" t="s">
        <v>2</v>
      </c>
      <c r="B3" s="98"/>
      <c r="C3" s="98"/>
      <c r="D3" s="98"/>
      <c r="E3" s="98"/>
      <c r="F3" s="98"/>
    </row>
    <row r="4" spans="1:6" ht="14.45" customHeight="1" x14ac:dyDescent="0.2"/>
    <row r="5" spans="1:6" ht="14.45" customHeight="1" x14ac:dyDescent="0.2">
      <c r="A5" s="60" t="s">
        <v>211</v>
      </c>
      <c r="B5" s="99" t="s">
        <v>212</v>
      </c>
      <c r="C5" s="99"/>
      <c r="D5" s="99"/>
      <c r="E5" s="99"/>
      <c r="F5" s="99"/>
    </row>
    <row r="6" spans="1:6" ht="14.45" customHeight="1" x14ac:dyDescent="0.2">
      <c r="D6" s="100" t="s">
        <v>186</v>
      </c>
      <c r="E6" s="100"/>
      <c r="F6" s="61" t="s">
        <v>187</v>
      </c>
    </row>
    <row r="7" spans="1:6" ht="36.4" customHeight="1" x14ac:dyDescent="0.2">
      <c r="A7" s="100" t="s">
        <v>213</v>
      </c>
      <c r="B7" s="100"/>
      <c r="D7" s="62" t="s">
        <v>214</v>
      </c>
      <c r="E7" s="63"/>
      <c r="F7" s="62" t="s">
        <v>214</v>
      </c>
    </row>
    <row r="8" spans="1:6" ht="21.75" customHeight="1" x14ac:dyDescent="0.2">
      <c r="A8" s="106" t="s">
        <v>244</v>
      </c>
      <c r="B8" s="106"/>
      <c r="D8" s="64">
        <v>121700519019</v>
      </c>
      <c r="E8" s="65"/>
      <c r="F8" s="64">
        <v>329968984598</v>
      </c>
    </row>
    <row r="9" spans="1:6" ht="21.75" customHeight="1" x14ac:dyDescent="0.2">
      <c r="A9" s="106" t="s">
        <v>245</v>
      </c>
      <c r="B9" s="106"/>
      <c r="D9" s="64">
        <v>93203782182</v>
      </c>
      <c r="E9" s="65"/>
      <c r="F9" s="64">
        <v>276823415178</v>
      </c>
    </row>
    <row r="10" spans="1:6" ht="21.75" customHeight="1" x14ac:dyDescent="0.2">
      <c r="A10" s="106" t="s">
        <v>246</v>
      </c>
      <c r="B10" s="106"/>
      <c r="D10" s="64">
        <v>40674802697</v>
      </c>
      <c r="E10" s="65"/>
      <c r="F10" s="64">
        <v>196664832086</v>
      </c>
    </row>
    <row r="11" spans="1:6" ht="21.75" customHeight="1" x14ac:dyDescent="0.2">
      <c r="A11" s="106" t="s">
        <v>255</v>
      </c>
      <c r="B11" s="106"/>
      <c r="D11" s="64">
        <v>11918004124</v>
      </c>
      <c r="E11" s="65"/>
      <c r="F11" s="64">
        <v>36575550402</v>
      </c>
    </row>
    <row r="12" spans="1:6" ht="21.75" customHeight="1" x14ac:dyDescent="0.2">
      <c r="A12" s="106" t="s">
        <v>261</v>
      </c>
      <c r="B12" s="106"/>
      <c r="D12" s="64">
        <v>1160257</v>
      </c>
      <c r="E12" s="65"/>
      <c r="F12" s="64">
        <v>3471275</v>
      </c>
    </row>
    <row r="13" spans="1:6" ht="21.75" customHeight="1" x14ac:dyDescent="0.2">
      <c r="A13" s="106" t="s">
        <v>249</v>
      </c>
      <c r="B13" s="106"/>
      <c r="D13" s="64">
        <v>51489656457</v>
      </c>
      <c r="E13" s="65"/>
      <c r="F13" s="64">
        <v>82644337050</v>
      </c>
    </row>
    <row r="14" spans="1:6" ht="21.75" customHeight="1" x14ac:dyDescent="0.2">
      <c r="A14" s="106" t="s">
        <v>250</v>
      </c>
      <c r="B14" s="106"/>
      <c r="D14" s="64">
        <v>35068781891</v>
      </c>
      <c r="E14" s="65"/>
      <c r="F14" s="64">
        <v>85373466113</v>
      </c>
    </row>
    <row r="15" spans="1:6" ht="21.75" customHeight="1" x14ac:dyDescent="0.2">
      <c r="A15" s="106" t="s">
        <v>251</v>
      </c>
      <c r="B15" s="106"/>
      <c r="D15" s="64">
        <v>3857424</v>
      </c>
      <c r="E15" s="65"/>
      <c r="F15" s="64">
        <v>7716290</v>
      </c>
    </row>
    <row r="16" spans="1:6" ht="21.75" customHeight="1" x14ac:dyDescent="0.2">
      <c r="A16" s="106" t="s">
        <v>254</v>
      </c>
      <c r="B16" s="106"/>
      <c r="D16" s="64">
        <v>270649</v>
      </c>
      <c r="E16" s="65"/>
      <c r="F16" s="64">
        <v>633582</v>
      </c>
    </row>
    <row r="17" spans="1:6" ht="21.75" customHeight="1" x14ac:dyDescent="0.2">
      <c r="A17" s="106" t="s">
        <v>262</v>
      </c>
      <c r="B17" s="106"/>
      <c r="D17" s="64">
        <v>0</v>
      </c>
      <c r="E17" s="65"/>
      <c r="F17" s="64">
        <v>1033268</v>
      </c>
    </row>
    <row r="18" spans="1:6" ht="21.75" customHeight="1" x14ac:dyDescent="0.2">
      <c r="A18" s="96" t="s">
        <v>253</v>
      </c>
      <c r="B18" s="96"/>
      <c r="D18" s="64">
        <v>121104</v>
      </c>
      <c r="E18" s="65"/>
      <c r="F18" s="64">
        <v>367461</v>
      </c>
    </row>
    <row r="19" spans="1:6" ht="21.75" customHeight="1" x14ac:dyDescent="0.2">
      <c r="A19" s="97" t="s">
        <v>263</v>
      </c>
      <c r="B19" s="97"/>
      <c r="D19" s="64">
        <v>9764</v>
      </c>
      <c r="E19" s="65"/>
      <c r="F19" s="64">
        <v>456875</v>
      </c>
    </row>
    <row r="20" spans="1:6" ht="21.75" customHeight="1" thickBot="1" x14ac:dyDescent="0.25">
      <c r="A20" s="95" t="s">
        <v>72</v>
      </c>
      <c r="B20" s="95"/>
      <c r="D20" s="67">
        <f>SUM(D8:D19)</f>
        <v>354060965568</v>
      </c>
      <c r="E20" s="65"/>
      <c r="F20" s="67">
        <f>SUM(F8:F19)</f>
        <v>1008064264178</v>
      </c>
    </row>
    <row r="21" spans="1:6" ht="13.5" thickTop="1" x14ac:dyDescent="0.2"/>
    <row r="22" spans="1:6" x14ac:dyDescent="0.2">
      <c r="D22" s="68"/>
      <c r="E22" s="68"/>
      <c r="F22" s="68"/>
    </row>
  </sheetData>
  <mergeCells count="19">
    <mergeCell ref="A13:B13"/>
    <mergeCell ref="A1:F1"/>
    <mergeCell ref="A2:F2"/>
    <mergeCell ref="A3:F3"/>
    <mergeCell ref="B5:F5"/>
    <mergeCell ref="D6:E6"/>
    <mergeCell ref="A7:B7"/>
    <mergeCell ref="A8:B8"/>
    <mergeCell ref="A9:B9"/>
    <mergeCell ref="A10:B10"/>
    <mergeCell ref="A11:B11"/>
    <mergeCell ref="A12:B12"/>
    <mergeCell ref="A20:B20"/>
    <mergeCell ref="A14:B14"/>
    <mergeCell ref="A15:B15"/>
    <mergeCell ref="A16:B16"/>
    <mergeCell ref="A17:B17"/>
    <mergeCell ref="A18:B18"/>
    <mergeCell ref="A19:B19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7" t="s">
        <v>0</v>
      </c>
      <c r="B1" s="77"/>
      <c r="C1" s="77"/>
      <c r="D1" s="77"/>
      <c r="E1" s="77"/>
      <c r="F1" s="77"/>
    </row>
    <row r="2" spans="1:6" ht="21.75" customHeight="1" x14ac:dyDescent="0.2">
      <c r="A2" s="77" t="s">
        <v>167</v>
      </c>
      <c r="B2" s="77"/>
      <c r="C2" s="77"/>
      <c r="D2" s="77"/>
      <c r="E2" s="77"/>
      <c r="F2" s="77"/>
    </row>
    <row r="3" spans="1:6" ht="21.75" customHeight="1" x14ac:dyDescent="0.2">
      <c r="A3" s="77" t="s">
        <v>2</v>
      </c>
      <c r="B3" s="77"/>
      <c r="C3" s="77"/>
      <c r="D3" s="77"/>
      <c r="E3" s="77"/>
      <c r="F3" s="77"/>
    </row>
    <row r="4" spans="1:6" ht="14.45" customHeight="1" x14ac:dyDescent="0.2"/>
    <row r="5" spans="1:6" ht="29.1" customHeight="1" x14ac:dyDescent="0.2">
      <c r="A5" s="1" t="s">
        <v>215</v>
      </c>
      <c r="B5" s="87" t="s">
        <v>182</v>
      </c>
      <c r="C5" s="87"/>
      <c r="D5" s="87"/>
      <c r="E5" s="87"/>
      <c r="F5" s="87"/>
    </row>
    <row r="6" spans="1:6" ht="14.45" customHeight="1" x14ac:dyDescent="0.2">
      <c r="D6" s="2" t="s">
        <v>186</v>
      </c>
      <c r="F6" s="2" t="s">
        <v>9</v>
      </c>
    </row>
    <row r="7" spans="1:6" ht="14.45" customHeight="1" x14ac:dyDescent="0.2">
      <c r="A7" s="84" t="s">
        <v>182</v>
      </c>
      <c r="B7" s="84"/>
      <c r="D7" s="4" t="s">
        <v>164</v>
      </c>
      <c r="F7" s="4" t="s">
        <v>164</v>
      </c>
    </row>
    <row r="8" spans="1:6" ht="21.75" customHeight="1" x14ac:dyDescent="0.2">
      <c r="A8" s="85" t="s">
        <v>182</v>
      </c>
      <c r="B8" s="85"/>
      <c r="D8" s="6">
        <v>0</v>
      </c>
      <c r="F8" s="6">
        <v>57669524</v>
      </c>
    </row>
    <row r="9" spans="1:6" ht="21.75" customHeight="1" x14ac:dyDescent="0.2">
      <c r="A9" s="80" t="s">
        <v>216</v>
      </c>
      <c r="B9" s="80"/>
      <c r="D9" s="9">
        <v>0</v>
      </c>
      <c r="F9" s="9">
        <v>851917441</v>
      </c>
    </row>
    <row r="10" spans="1:6" ht="21.75" customHeight="1" x14ac:dyDescent="0.2">
      <c r="A10" s="82" t="s">
        <v>217</v>
      </c>
      <c r="B10" s="82"/>
      <c r="D10" s="13">
        <v>0</v>
      </c>
      <c r="F10" s="13">
        <v>-26788062</v>
      </c>
    </row>
    <row r="11" spans="1:6" ht="21.75" customHeight="1" x14ac:dyDescent="0.2">
      <c r="A11" s="79" t="s">
        <v>72</v>
      </c>
      <c r="B11" s="79"/>
      <c r="D11" s="16">
        <v>0</v>
      </c>
      <c r="F11" s="16">
        <v>882798903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view="pageBreakPreview" zoomScale="110" zoomScaleNormal="100" zoomScaleSheetLayoutView="110" workbookViewId="0">
      <selection activeCell="Q19" sqref="Q19"/>
    </sheetView>
  </sheetViews>
  <sheetFormatPr defaultRowHeight="12.75" x14ac:dyDescent="0.2"/>
  <cols>
    <col min="1" max="1" width="20.7109375" bestFit="1" customWidth="1"/>
    <col min="2" max="2" width="1.28515625" customWidth="1"/>
    <col min="3" max="3" width="17.42578125" bestFit="1" customWidth="1"/>
    <col min="4" max="4" width="1.28515625" customWidth="1"/>
    <col min="5" max="5" width="28.42578125" bestFit="1" customWidth="1"/>
    <col min="6" max="6" width="1.28515625" customWidth="1"/>
    <col min="7" max="7" width="19.28515625" bestFit="1" customWidth="1"/>
    <col min="8" max="8" width="1.28515625" customWidth="1"/>
    <col min="9" max="9" width="19.42578125" bestFit="1" customWidth="1"/>
    <col min="10" max="10" width="1.28515625" customWidth="1"/>
    <col min="11" max="11" width="12.140625" bestFit="1" customWidth="1"/>
    <col min="12" max="12" width="1.28515625" customWidth="1"/>
    <col min="13" max="13" width="20.28515625" bestFit="1" customWidth="1"/>
    <col min="14" max="14" width="1.28515625" customWidth="1"/>
    <col min="15" max="15" width="19.42578125" bestFit="1" customWidth="1"/>
    <col min="16" max="16" width="1.28515625" customWidth="1"/>
    <col min="17" max="17" width="13.7109375" bestFit="1" customWidth="1"/>
    <col min="18" max="18" width="1.28515625" customWidth="1"/>
    <col min="19" max="19" width="20.28515625" bestFit="1" customWidth="1"/>
    <col min="20" max="20" width="0.28515625" customWidth="1"/>
  </cols>
  <sheetData>
    <row r="1" spans="1:19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21.75" customHeight="1" x14ac:dyDescent="0.2">
      <c r="A2" s="77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9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19" ht="14.45" customHeight="1" x14ac:dyDescent="0.2"/>
    <row r="5" spans="1:19" ht="14.45" customHeight="1" x14ac:dyDescent="0.2">
      <c r="A5" s="87" t="s">
        <v>189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6" spans="1:19" ht="14.45" customHeight="1" x14ac:dyDescent="0.2">
      <c r="A6" s="84" t="s">
        <v>73</v>
      </c>
      <c r="C6" s="84" t="s">
        <v>218</v>
      </c>
      <c r="D6" s="84"/>
      <c r="E6" s="84"/>
      <c r="F6" s="84"/>
      <c r="G6" s="84"/>
      <c r="I6" s="84" t="s">
        <v>186</v>
      </c>
      <c r="J6" s="84"/>
      <c r="K6" s="84"/>
      <c r="L6" s="84"/>
      <c r="M6" s="84"/>
      <c r="O6" s="84" t="s">
        <v>187</v>
      </c>
      <c r="P6" s="84"/>
      <c r="Q6" s="84"/>
      <c r="R6" s="84"/>
      <c r="S6" s="84"/>
    </row>
    <row r="7" spans="1:19" ht="29.1" customHeight="1" x14ac:dyDescent="0.2">
      <c r="A7" s="84"/>
      <c r="C7" s="19" t="s">
        <v>219</v>
      </c>
      <c r="D7" s="3"/>
      <c r="E7" s="19" t="s">
        <v>220</v>
      </c>
      <c r="F7" s="3"/>
      <c r="G7" s="19" t="s">
        <v>221</v>
      </c>
      <c r="I7" s="19" t="s">
        <v>222</v>
      </c>
      <c r="J7" s="3"/>
      <c r="K7" s="19" t="s">
        <v>223</v>
      </c>
      <c r="L7" s="3"/>
      <c r="M7" s="19" t="s">
        <v>224</v>
      </c>
      <c r="O7" s="19" t="s">
        <v>222</v>
      </c>
      <c r="P7" s="3"/>
      <c r="Q7" s="19" t="s">
        <v>223</v>
      </c>
      <c r="R7" s="3"/>
      <c r="S7" s="19" t="s">
        <v>224</v>
      </c>
    </row>
    <row r="8" spans="1:19" ht="21.75" customHeight="1" x14ac:dyDescent="0.2">
      <c r="A8" s="5" t="s">
        <v>45</v>
      </c>
      <c r="C8" s="5" t="s">
        <v>225</v>
      </c>
      <c r="E8" s="6">
        <v>4400000</v>
      </c>
      <c r="G8" s="6">
        <v>1500</v>
      </c>
      <c r="I8" s="6">
        <v>6600000000</v>
      </c>
      <c r="K8" s="6">
        <v>0</v>
      </c>
      <c r="M8" s="6">
        <v>6600000000</v>
      </c>
      <c r="O8" s="6">
        <v>6600000000</v>
      </c>
      <c r="Q8" s="6">
        <v>0</v>
      </c>
      <c r="S8" s="6">
        <v>6600000000</v>
      </c>
    </row>
    <row r="9" spans="1:19" ht="21.75" customHeight="1" x14ac:dyDescent="0.2">
      <c r="A9" s="8" t="s">
        <v>33</v>
      </c>
      <c r="C9" s="8" t="s">
        <v>226</v>
      </c>
      <c r="E9" s="9">
        <v>83535415</v>
      </c>
      <c r="G9" s="9">
        <v>540</v>
      </c>
      <c r="I9" s="9">
        <v>0</v>
      </c>
      <c r="K9" s="9">
        <v>0</v>
      </c>
      <c r="M9" s="9">
        <v>0</v>
      </c>
      <c r="O9" s="9">
        <v>45109124100</v>
      </c>
      <c r="Q9" s="9">
        <v>1608911956</v>
      </c>
      <c r="S9" s="9">
        <v>43500212144</v>
      </c>
    </row>
    <row r="10" spans="1:19" ht="21.75" customHeight="1" x14ac:dyDescent="0.2">
      <c r="A10" s="8" t="s">
        <v>36</v>
      </c>
      <c r="C10" s="8" t="s">
        <v>227</v>
      </c>
      <c r="E10" s="9">
        <v>1216959</v>
      </c>
      <c r="G10" s="9">
        <v>1875</v>
      </c>
      <c r="I10" s="9">
        <v>2281798125</v>
      </c>
      <c r="K10" s="9">
        <v>143527738</v>
      </c>
      <c r="M10" s="9">
        <v>2138270387</v>
      </c>
      <c r="O10" s="9">
        <v>2281798125</v>
      </c>
      <c r="Q10" s="9">
        <v>143527738</v>
      </c>
      <c r="S10" s="9">
        <v>2138270387</v>
      </c>
    </row>
    <row r="11" spans="1:19" ht="21.75" customHeight="1" x14ac:dyDescent="0.2">
      <c r="A11" s="8" t="s">
        <v>23</v>
      </c>
      <c r="C11" s="8" t="s">
        <v>228</v>
      </c>
      <c r="E11" s="9">
        <v>17190906</v>
      </c>
      <c r="G11" s="9">
        <v>116</v>
      </c>
      <c r="I11" s="9">
        <v>0</v>
      </c>
      <c r="K11" s="9">
        <v>0</v>
      </c>
      <c r="M11" s="9">
        <v>0</v>
      </c>
      <c r="O11" s="9">
        <v>1994145096</v>
      </c>
      <c r="Q11" s="9">
        <v>0</v>
      </c>
      <c r="S11" s="9">
        <v>1994145096</v>
      </c>
    </row>
    <row r="12" spans="1:19" ht="21.75" customHeight="1" x14ac:dyDescent="0.2">
      <c r="A12" s="70" t="s">
        <v>264</v>
      </c>
      <c r="C12" s="8"/>
      <c r="E12" s="9"/>
      <c r="G12" s="9"/>
      <c r="I12" s="9"/>
      <c r="K12" s="9"/>
      <c r="M12" s="9"/>
      <c r="O12" s="9">
        <v>18062352</v>
      </c>
      <c r="Q12" s="9">
        <v>0</v>
      </c>
      <c r="S12" s="9">
        <v>18062352</v>
      </c>
    </row>
    <row r="13" spans="1:19" ht="21.75" customHeight="1" x14ac:dyDescent="0.2">
      <c r="A13" s="69" t="s">
        <v>72</v>
      </c>
      <c r="C13" s="9"/>
      <c r="E13" s="9"/>
      <c r="G13" s="9"/>
      <c r="I13" s="16">
        <v>8881798125</v>
      </c>
      <c r="K13" s="16">
        <v>143527738</v>
      </c>
      <c r="M13" s="16">
        <v>8738270387</v>
      </c>
      <c r="O13" s="16">
        <f>SUM(O8:O12)</f>
        <v>56003129673</v>
      </c>
      <c r="Q13" s="16">
        <v>1752439694</v>
      </c>
      <c r="S13" s="16">
        <f>SUM(S8:S12)</f>
        <v>54250689979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view="pageBreakPreview" topLeftCell="A10" zoomScaleNormal="100" zoomScaleSheetLayoutView="100" workbookViewId="0">
      <selection activeCell="L8" sqref="L8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7109375" bestFit="1" customWidth="1"/>
    <col min="11" max="11" width="1.28515625" customWidth="1"/>
    <col min="12" max="12" width="10.7109375" bestFit="1" customWidth="1"/>
    <col min="13" max="13" width="1.28515625" customWidth="1"/>
    <col min="14" max="14" width="15.7109375" bestFit="1" customWidth="1"/>
    <col min="15" max="15" width="1.28515625" customWidth="1"/>
    <col min="16" max="16" width="17.5703125" bestFit="1" customWidth="1"/>
    <col min="17" max="17" width="1.28515625" customWidth="1"/>
    <col min="18" max="18" width="10.7109375" bestFit="1" customWidth="1"/>
    <col min="19" max="19" width="1.28515625" customWidth="1"/>
    <col min="20" max="20" width="17.5703125" bestFit="1" customWidth="1"/>
    <col min="21" max="21" width="0.28515625" customWidth="1"/>
  </cols>
  <sheetData>
    <row r="1" spans="1:20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21.75" customHeight="1" x14ac:dyDescent="0.2">
      <c r="A2" s="77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1:20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 ht="14.45" customHeight="1" x14ac:dyDescent="0.2"/>
    <row r="5" spans="1:20" ht="14.45" customHeight="1" x14ac:dyDescent="0.2">
      <c r="A5" s="87" t="s">
        <v>229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0" ht="14.45" customHeight="1" x14ac:dyDescent="0.2">
      <c r="A6" s="84" t="s">
        <v>170</v>
      </c>
      <c r="J6" s="84" t="s">
        <v>186</v>
      </c>
      <c r="K6" s="84"/>
      <c r="L6" s="84"/>
      <c r="M6" s="84"/>
      <c r="N6" s="84"/>
      <c r="P6" s="84" t="s">
        <v>187</v>
      </c>
      <c r="Q6" s="84"/>
      <c r="R6" s="84"/>
      <c r="S6" s="84"/>
      <c r="T6" s="84"/>
    </row>
    <row r="7" spans="1:20" ht="29.1" customHeight="1" x14ac:dyDescent="0.2">
      <c r="A7" s="84"/>
      <c r="C7" s="18" t="s">
        <v>230</v>
      </c>
      <c r="E7" s="101" t="s">
        <v>99</v>
      </c>
      <c r="F7" s="101"/>
      <c r="H7" s="18" t="s">
        <v>231</v>
      </c>
      <c r="J7" s="19" t="s">
        <v>232</v>
      </c>
      <c r="K7" s="3"/>
      <c r="L7" s="19" t="s">
        <v>223</v>
      </c>
      <c r="M7" s="3"/>
      <c r="N7" s="19" t="s">
        <v>233</v>
      </c>
      <c r="P7" s="19" t="s">
        <v>232</v>
      </c>
      <c r="Q7" s="3"/>
      <c r="R7" s="19" t="s">
        <v>223</v>
      </c>
      <c r="S7" s="3"/>
      <c r="T7" s="19" t="s">
        <v>233</v>
      </c>
    </row>
    <row r="8" spans="1:20" ht="21.75" customHeight="1" x14ac:dyDescent="0.2">
      <c r="A8" s="5" t="s">
        <v>150</v>
      </c>
      <c r="C8" s="3"/>
      <c r="E8" s="5" t="s">
        <v>152</v>
      </c>
      <c r="F8" s="3"/>
      <c r="H8" s="7">
        <v>23</v>
      </c>
      <c r="J8" s="6">
        <v>22540788652</v>
      </c>
      <c r="L8" s="6">
        <v>0</v>
      </c>
      <c r="N8" s="6">
        <v>22540788652</v>
      </c>
      <c r="P8" s="6">
        <v>182854983797</v>
      </c>
      <c r="R8" s="6">
        <v>0</v>
      </c>
      <c r="T8" s="6">
        <v>182854983797</v>
      </c>
    </row>
    <row r="9" spans="1:20" ht="21.75" customHeight="1" x14ac:dyDescent="0.2">
      <c r="A9" s="8" t="s">
        <v>147</v>
      </c>
      <c r="E9" s="8" t="s">
        <v>149</v>
      </c>
      <c r="H9" s="10">
        <v>23</v>
      </c>
      <c r="J9" s="9">
        <v>25597934440</v>
      </c>
      <c r="L9" s="9">
        <v>0</v>
      </c>
      <c r="N9" s="9">
        <v>25597934440</v>
      </c>
      <c r="P9" s="9">
        <v>75733013720</v>
      </c>
      <c r="R9" s="9">
        <v>0</v>
      </c>
      <c r="T9" s="9">
        <v>75733013720</v>
      </c>
    </row>
    <row r="10" spans="1:20" ht="21.75" customHeight="1" x14ac:dyDescent="0.2">
      <c r="A10" s="8" t="s">
        <v>144</v>
      </c>
      <c r="E10" s="8" t="s">
        <v>146</v>
      </c>
      <c r="H10" s="10">
        <v>23</v>
      </c>
      <c r="J10" s="9">
        <v>58376657052</v>
      </c>
      <c r="L10" s="9">
        <v>0</v>
      </c>
      <c r="N10" s="9">
        <v>58376657052</v>
      </c>
      <c r="P10" s="9">
        <v>172764468324</v>
      </c>
      <c r="R10" s="9">
        <v>0</v>
      </c>
      <c r="T10" s="9">
        <v>172764468324</v>
      </c>
    </row>
    <row r="11" spans="1:20" ht="21.75" customHeight="1" x14ac:dyDescent="0.2">
      <c r="A11" s="8" t="s">
        <v>114</v>
      </c>
      <c r="E11" s="8" t="s">
        <v>116</v>
      </c>
      <c r="H11" s="10">
        <v>23</v>
      </c>
      <c r="J11" s="9">
        <v>43551560269</v>
      </c>
      <c r="L11" s="9">
        <v>0</v>
      </c>
      <c r="N11" s="9">
        <v>43551560269</v>
      </c>
      <c r="P11" s="9">
        <v>131251518179</v>
      </c>
      <c r="R11" s="9">
        <v>0</v>
      </c>
      <c r="T11" s="9">
        <v>131251518179</v>
      </c>
    </row>
    <row r="12" spans="1:20" ht="21.75" customHeight="1" x14ac:dyDescent="0.2">
      <c r="A12" s="8" t="s">
        <v>141</v>
      </c>
      <c r="E12" s="8" t="s">
        <v>143</v>
      </c>
      <c r="H12" s="10">
        <v>23</v>
      </c>
      <c r="J12" s="9">
        <v>18821494005</v>
      </c>
      <c r="L12" s="9">
        <v>0</v>
      </c>
      <c r="N12" s="9">
        <v>18821494005</v>
      </c>
      <c r="P12" s="9">
        <v>60219398315</v>
      </c>
      <c r="R12" s="9">
        <v>0</v>
      </c>
      <c r="T12" s="9">
        <v>60219398315</v>
      </c>
    </row>
    <row r="13" spans="1:20" ht="21.75" customHeight="1" x14ac:dyDescent="0.2">
      <c r="A13" s="8" t="s">
        <v>138</v>
      </c>
      <c r="E13" s="8" t="s">
        <v>140</v>
      </c>
      <c r="H13" s="10">
        <v>23</v>
      </c>
      <c r="J13" s="9">
        <v>30665635533</v>
      </c>
      <c r="L13" s="9">
        <v>0</v>
      </c>
      <c r="N13" s="9">
        <v>30665635533</v>
      </c>
      <c r="P13" s="9">
        <v>98026895412</v>
      </c>
      <c r="R13" s="9">
        <v>0</v>
      </c>
      <c r="T13" s="9">
        <v>98026895412</v>
      </c>
    </row>
    <row r="14" spans="1:20" ht="21.75" customHeight="1" x14ac:dyDescent="0.2">
      <c r="A14" s="8" t="s">
        <v>199</v>
      </c>
      <c r="E14" s="8" t="s">
        <v>226</v>
      </c>
      <c r="H14" s="10">
        <v>23</v>
      </c>
      <c r="J14" s="9">
        <v>0</v>
      </c>
      <c r="L14" s="9">
        <v>0</v>
      </c>
      <c r="N14" s="9">
        <v>0</v>
      </c>
      <c r="P14" s="9">
        <v>2522904234</v>
      </c>
      <c r="R14" s="9">
        <v>0</v>
      </c>
      <c r="T14" s="9">
        <v>2522904234</v>
      </c>
    </row>
    <row r="15" spans="1:20" ht="21.75" customHeight="1" x14ac:dyDescent="0.2">
      <c r="A15" s="8" t="s">
        <v>135</v>
      </c>
      <c r="E15" s="8" t="s">
        <v>137</v>
      </c>
      <c r="H15" s="10">
        <v>23</v>
      </c>
      <c r="J15" s="9">
        <v>4458542082</v>
      </c>
      <c r="L15" s="9">
        <v>0</v>
      </c>
      <c r="N15" s="9">
        <v>4458542082</v>
      </c>
      <c r="P15" s="9">
        <v>13185491747</v>
      </c>
      <c r="R15" s="9">
        <v>0</v>
      </c>
      <c r="T15" s="9">
        <v>13185491747</v>
      </c>
    </row>
    <row r="16" spans="1:20" ht="21.75" customHeight="1" x14ac:dyDescent="0.2">
      <c r="A16" s="8" t="s">
        <v>132</v>
      </c>
      <c r="E16" s="8" t="s">
        <v>134</v>
      </c>
      <c r="H16" s="10">
        <v>23</v>
      </c>
      <c r="J16" s="9">
        <v>5210321515</v>
      </c>
      <c r="L16" s="9">
        <v>0</v>
      </c>
      <c r="N16" s="9">
        <v>5210321515</v>
      </c>
      <c r="P16" s="9">
        <v>16145640003</v>
      </c>
      <c r="R16" s="9">
        <v>0</v>
      </c>
      <c r="T16" s="9">
        <v>16145640003</v>
      </c>
    </row>
    <row r="17" spans="1:20" ht="21.75" customHeight="1" x14ac:dyDescent="0.2">
      <c r="A17" s="8" t="s">
        <v>117</v>
      </c>
      <c r="E17" s="8" t="s">
        <v>119</v>
      </c>
      <c r="H17" s="10">
        <v>23</v>
      </c>
      <c r="J17" s="9">
        <v>6160667586</v>
      </c>
      <c r="L17" s="9">
        <v>0</v>
      </c>
      <c r="N17" s="9">
        <v>6160667586</v>
      </c>
      <c r="P17" s="9">
        <v>18503329410</v>
      </c>
      <c r="R17" s="9">
        <v>0</v>
      </c>
      <c r="T17" s="9">
        <v>18503329410</v>
      </c>
    </row>
    <row r="18" spans="1:20" ht="21.75" customHeight="1" x14ac:dyDescent="0.2">
      <c r="A18" s="8" t="s">
        <v>129</v>
      </c>
      <c r="E18" s="8" t="s">
        <v>131</v>
      </c>
      <c r="H18" s="10">
        <v>20.5</v>
      </c>
      <c r="J18" s="9">
        <v>6725034665</v>
      </c>
      <c r="L18" s="9">
        <v>0</v>
      </c>
      <c r="N18" s="9">
        <v>6725034665</v>
      </c>
      <c r="P18" s="9">
        <v>19989910695</v>
      </c>
      <c r="R18" s="9">
        <v>0</v>
      </c>
      <c r="T18" s="9">
        <v>19989910695</v>
      </c>
    </row>
    <row r="19" spans="1:20" ht="21.75" customHeight="1" x14ac:dyDescent="0.2">
      <c r="A19" s="8" t="s">
        <v>120</v>
      </c>
      <c r="E19" s="8" t="s">
        <v>122</v>
      </c>
      <c r="H19" s="10">
        <v>18</v>
      </c>
      <c r="J19" s="9">
        <v>19545304725</v>
      </c>
      <c r="L19" s="9">
        <v>0</v>
      </c>
      <c r="N19" s="9">
        <v>19545304725</v>
      </c>
      <c r="P19" s="9">
        <v>59812054271</v>
      </c>
      <c r="R19" s="9">
        <v>0</v>
      </c>
      <c r="T19" s="9">
        <v>59812054271</v>
      </c>
    </row>
    <row r="20" spans="1:20" ht="21.75" customHeight="1" x14ac:dyDescent="0.2">
      <c r="A20" s="8" t="s">
        <v>126</v>
      </c>
      <c r="E20" s="8" t="s">
        <v>128</v>
      </c>
      <c r="H20" s="10">
        <v>18</v>
      </c>
      <c r="J20" s="9">
        <v>12571305217</v>
      </c>
      <c r="L20" s="9">
        <v>0</v>
      </c>
      <c r="N20" s="9">
        <v>12571305217</v>
      </c>
      <c r="P20" s="9">
        <v>37499140096</v>
      </c>
      <c r="R20" s="9">
        <v>0</v>
      </c>
      <c r="T20" s="9">
        <v>37499140096</v>
      </c>
    </row>
    <row r="21" spans="1:20" ht="21.75" customHeight="1" x14ac:dyDescent="0.2">
      <c r="A21" s="8" t="s">
        <v>101</v>
      </c>
      <c r="E21" s="8" t="s">
        <v>104</v>
      </c>
      <c r="H21" s="10">
        <v>19</v>
      </c>
      <c r="J21" s="9">
        <v>78232421535</v>
      </c>
      <c r="L21" s="9">
        <v>0</v>
      </c>
      <c r="N21" s="9">
        <v>78232421535</v>
      </c>
      <c r="P21" s="9">
        <v>249188258566</v>
      </c>
      <c r="R21" s="9">
        <v>0</v>
      </c>
      <c r="T21" s="9">
        <v>249188258566</v>
      </c>
    </row>
    <row r="22" spans="1:20" ht="21.75" customHeight="1" x14ac:dyDescent="0.2">
      <c r="A22" s="8" t="s">
        <v>123</v>
      </c>
      <c r="E22" s="8" t="s">
        <v>125</v>
      </c>
      <c r="H22" s="10">
        <v>18</v>
      </c>
      <c r="J22" s="9">
        <v>10081810416</v>
      </c>
      <c r="L22" s="9">
        <v>0</v>
      </c>
      <c r="N22" s="9">
        <v>10081810416</v>
      </c>
      <c r="P22" s="9">
        <v>31157986341</v>
      </c>
      <c r="R22" s="9">
        <v>0</v>
      </c>
      <c r="T22" s="9">
        <v>31157986341</v>
      </c>
    </row>
    <row r="23" spans="1:20" ht="21.75" customHeight="1" x14ac:dyDescent="0.2">
      <c r="A23" s="8" t="s">
        <v>111</v>
      </c>
      <c r="E23" s="8" t="s">
        <v>113</v>
      </c>
      <c r="H23" s="10">
        <v>19</v>
      </c>
      <c r="J23" s="9">
        <v>35838906512</v>
      </c>
      <c r="L23" s="9">
        <v>0</v>
      </c>
      <c r="N23" s="9">
        <v>35838906512</v>
      </c>
      <c r="P23" s="9">
        <v>107984949421</v>
      </c>
      <c r="R23" s="9">
        <v>0</v>
      </c>
      <c r="T23" s="9">
        <v>107984949421</v>
      </c>
    </row>
    <row r="24" spans="1:20" ht="21.75" customHeight="1" x14ac:dyDescent="0.2">
      <c r="A24" s="8" t="s">
        <v>108</v>
      </c>
      <c r="E24" s="8" t="s">
        <v>110</v>
      </c>
      <c r="H24" s="10">
        <v>19</v>
      </c>
      <c r="J24" s="9">
        <v>52277022072</v>
      </c>
      <c r="L24" s="9">
        <v>0</v>
      </c>
      <c r="N24" s="9">
        <v>52277022072</v>
      </c>
      <c r="P24" s="9">
        <v>171739358966</v>
      </c>
      <c r="R24" s="9">
        <v>0</v>
      </c>
      <c r="T24" s="9">
        <v>171739358966</v>
      </c>
    </row>
    <row r="25" spans="1:20" ht="21.75" customHeight="1" x14ac:dyDescent="0.2">
      <c r="A25" s="11" t="s">
        <v>201</v>
      </c>
      <c r="C25" s="12"/>
      <c r="E25" s="11" t="s">
        <v>234</v>
      </c>
      <c r="H25" s="14">
        <v>20</v>
      </c>
      <c r="J25" s="13">
        <v>0</v>
      </c>
      <c r="L25" s="13">
        <v>0</v>
      </c>
      <c r="N25" s="13">
        <v>0</v>
      </c>
      <c r="P25" s="13">
        <v>2125334761</v>
      </c>
      <c r="R25" s="13">
        <v>0</v>
      </c>
      <c r="T25" s="13">
        <v>2125334761</v>
      </c>
    </row>
    <row r="26" spans="1:20" ht="21.75" customHeight="1" x14ac:dyDescent="0.2">
      <c r="A26" s="15" t="s">
        <v>72</v>
      </c>
      <c r="C26" s="16"/>
      <c r="E26" s="16"/>
      <c r="H26" s="16"/>
      <c r="J26" s="16">
        <v>430655406276</v>
      </c>
      <c r="L26" s="16">
        <v>0</v>
      </c>
      <c r="N26" s="16">
        <v>430655406276</v>
      </c>
      <c r="P26" s="16">
        <v>1450704636258</v>
      </c>
      <c r="R26" s="16">
        <v>0</v>
      </c>
      <c r="T26" s="16">
        <v>1450704636258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22354-29BB-4D16-898B-54D4F06B8A1F}">
  <sheetPr>
    <pageSetUpPr fitToPage="1"/>
  </sheetPr>
  <dimension ref="A1:N22"/>
  <sheetViews>
    <sheetView rightToLeft="1" view="pageBreakPreview" zoomScale="110" zoomScaleNormal="100" zoomScaleSheetLayoutView="110" workbookViewId="0">
      <selection activeCell="A8" sqref="A8:A19"/>
    </sheetView>
  </sheetViews>
  <sheetFormatPr defaultRowHeight="12.75" x14ac:dyDescent="0.2"/>
  <cols>
    <col min="1" max="1" width="38.5703125" style="59" bestFit="1" customWidth="1"/>
    <col min="2" max="2" width="1.28515625" style="59" customWidth="1"/>
    <col min="3" max="3" width="16.140625" style="59" bestFit="1" customWidth="1"/>
    <col min="4" max="4" width="1.28515625" style="59" customWidth="1"/>
    <col min="5" max="5" width="14.5703125" style="59" customWidth="1"/>
    <col min="6" max="6" width="1.28515625" style="59" customWidth="1"/>
    <col min="7" max="7" width="16" style="59" bestFit="1" customWidth="1"/>
    <col min="8" max="8" width="1.28515625" style="59" customWidth="1"/>
    <col min="9" max="9" width="17.85546875" style="59" bestFit="1" customWidth="1"/>
    <col min="10" max="10" width="1.28515625" style="59" customWidth="1"/>
    <col min="11" max="11" width="13.85546875" style="59" bestFit="1" customWidth="1"/>
    <col min="12" max="12" width="1.28515625" style="59" customWidth="1"/>
    <col min="13" max="13" width="17.42578125" style="59" bestFit="1" customWidth="1"/>
    <col min="14" max="14" width="0.28515625" style="59" customWidth="1"/>
    <col min="15" max="16384" width="9.140625" style="59"/>
  </cols>
  <sheetData>
    <row r="1" spans="1:13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21.75" customHeight="1" x14ac:dyDescent="0.2">
      <c r="A2" s="98" t="s">
        <v>167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ht="14.45" customHeight="1" x14ac:dyDescent="0.2"/>
    <row r="5" spans="1:13" ht="14.45" customHeight="1" x14ac:dyDescent="0.2">
      <c r="A5" s="99" t="s">
        <v>235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</row>
    <row r="6" spans="1:13" ht="14.45" customHeight="1" x14ac:dyDescent="0.2">
      <c r="A6" s="100" t="s">
        <v>170</v>
      </c>
      <c r="C6" s="100" t="s">
        <v>186</v>
      </c>
      <c r="D6" s="100"/>
      <c r="E6" s="100"/>
      <c r="F6" s="100"/>
      <c r="G6" s="100"/>
      <c r="I6" s="100" t="s">
        <v>187</v>
      </c>
      <c r="J6" s="100"/>
      <c r="K6" s="100"/>
      <c r="L6" s="100"/>
      <c r="M6" s="100"/>
    </row>
    <row r="7" spans="1:13" ht="29.1" customHeight="1" x14ac:dyDescent="0.2">
      <c r="A7" s="100"/>
      <c r="C7" s="62" t="s">
        <v>232</v>
      </c>
      <c r="D7" s="63"/>
      <c r="E7" s="62" t="s">
        <v>223</v>
      </c>
      <c r="F7" s="63"/>
      <c r="G7" s="62" t="s">
        <v>233</v>
      </c>
      <c r="I7" s="62" t="s">
        <v>232</v>
      </c>
      <c r="J7" s="63"/>
      <c r="K7" s="62" t="s">
        <v>223</v>
      </c>
      <c r="L7" s="63"/>
      <c r="M7" s="62" t="s">
        <v>233</v>
      </c>
    </row>
    <row r="8" spans="1:13" ht="21.75" customHeight="1" x14ac:dyDescent="0.2">
      <c r="A8" s="107" t="s">
        <v>244</v>
      </c>
      <c r="C8" s="71">
        <v>121700519019</v>
      </c>
      <c r="D8" s="72"/>
      <c r="E8" s="71">
        <v>47974909</v>
      </c>
      <c r="F8" s="73"/>
      <c r="G8" s="71">
        <v>121652544110</v>
      </c>
      <c r="H8" s="73"/>
      <c r="I8" s="71">
        <v>329968984598</v>
      </c>
      <c r="J8" s="73"/>
      <c r="K8" s="71">
        <v>684482039</v>
      </c>
      <c r="L8" s="73"/>
      <c r="M8" s="71">
        <v>329284502559</v>
      </c>
    </row>
    <row r="9" spans="1:13" ht="21.75" customHeight="1" x14ac:dyDescent="0.2">
      <c r="A9" s="108" t="s">
        <v>245</v>
      </c>
      <c r="C9" s="74">
        <v>93203782182</v>
      </c>
      <c r="D9" s="73"/>
      <c r="E9" s="74">
        <v>56920863</v>
      </c>
      <c r="F9" s="73"/>
      <c r="G9" s="74">
        <v>93146861319</v>
      </c>
      <c r="H9" s="73"/>
      <c r="I9" s="74">
        <v>276823415178</v>
      </c>
      <c r="J9" s="73"/>
      <c r="K9" s="74">
        <v>306084331</v>
      </c>
      <c r="L9" s="73"/>
      <c r="M9" s="74">
        <v>276517330847</v>
      </c>
    </row>
    <row r="10" spans="1:13" ht="21.75" customHeight="1" x14ac:dyDescent="0.2">
      <c r="A10" s="108" t="s">
        <v>246</v>
      </c>
      <c r="C10" s="74">
        <v>40674802697</v>
      </c>
      <c r="D10" s="73"/>
      <c r="E10" s="74">
        <v>0</v>
      </c>
      <c r="F10" s="73"/>
      <c r="G10" s="74">
        <v>40674802697</v>
      </c>
      <c r="H10" s="73"/>
      <c r="I10" s="74">
        <v>196664832086</v>
      </c>
      <c r="J10" s="73"/>
      <c r="K10" s="74">
        <v>0</v>
      </c>
      <c r="L10" s="73"/>
      <c r="M10" s="74">
        <v>196664832086</v>
      </c>
    </row>
    <row r="11" spans="1:13" ht="21.75" customHeight="1" x14ac:dyDescent="0.2">
      <c r="A11" s="108" t="s">
        <v>263</v>
      </c>
      <c r="C11" s="64">
        <v>9764</v>
      </c>
      <c r="D11" s="65"/>
      <c r="E11" s="64">
        <v>0</v>
      </c>
      <c r="F11" s="65"/>
      <c r="G11" s="64">
        <v>9764</v>
      </c>
      <c r="H11" s="65"/>
      <c r="I11" s="64">
        <v>456875</v>
      </c>
      <c r="J11" s="65"/>
      <c r="K11" s="64">
        <v>0</v>
      </c>
      <c r="L11" s="65"/>
      <c r="M11" s="64">
        <v>456875</v>
      </c>
    </row>
    <row r="12" spans="1:13" ht="21.75" customHeight="1" x14ac:dyDescent="0.2">
      <c r="A12" s="108" t="s">
        <v>265</v>
      </c>
      <c r="C12" s="74">
        <v>51489656457</v>
      </c>
      <c r="D12" s="73"/>
      <c r="E12" s="74">
        <v>83578117</v>
      </c>
      <c r="F12" s="73"/>
      <c r="G12" s="74">
        <v>51406078340</v>
      </c>
      <c r="H12" s="73"/>
      <c r="I12" s="74">
        <v>82644337050</v>
      </c>
      <c r="J12" s="73"/>
      <c r="K12" s="74">
        <v>274352332</v>
      </c>
      <c r="L12" s="73"/>
      <c r="M12" s="74">
        <v>82369984718</v>
      </c>
    </row>
    <row r="13" spans="1:13" ht="21.75" customHeight="1" x14ac:dyDescent="0.2">
      <c r="A13" s="108" t="s">
        <v>248</v>
      </c>
      <c r="C13" s="74">
        <v>1160257</v>
      </c>
      <c r="D13" s="73"/>
      <c r="E13" s="74">
        <v>0</v>
      </c>
      <c r="F13" s="73"/>
      <c r="G13" s="74">
        <v>1160257</v>
      </c>
      <c r="H13" s="73"/>
      <c r="I13" s="74">
        <v>3471275</v>
      </c>
      <c r="J13" s="73"/>
      <c r="K13" s="74">
        <v>0</v>
      </c>
      <c r="L13" s="73"/>
      <c r="M13" s="74">
        <v>3471275</v>
      </c>
    </row>
    <row r="14" spans="1:13" ht="21.75" customHeight="1" x14ac:dyDescent="0.2">
      <c r="A14" s="108" t="s">
        <v>262</v>
      </c>
      <c r="C14" s="74">
        <v>0</v>
      </c>
      <c r="D14" s="73"/>
      <c r="E14" s="74">
        <v>0</v>
      </c>
      <c r="F14" s="73"/>
      <c r="G14" s="74">
        <v>0</v>
      </c>
      <c r="H14" s="73"/>
      <c r="I14" s="74">
        <v>1033268</v>
      </c>
      <c r="J14" s="73"/>
      <c r="K14" s="74">
        <v>0</v>
      </c>
      <c r="L14" s="73"/>
      <c r="M14" s="74">
        <v>1033268</v>
      </c>
    </row>
    <row r="15" spans="1:13" ht="21.75" customHeight="1" x14ac:dyDescent="0.2">
      <c r="A15" s="108" t="s">
        <v>251</v>
      </c>
      <c r="C15" s="74">
        <v>3857424</v>
      </c>
      <c r="D15" s="73"/>
      <c r="E15" s="74">
        <v>0</v>
      </c>
      <c r="F15" s="73"/>
      <c r="G15" s="74">
        <v>3857424</v>
      </c>
      <c r="H15" s="73"/>
      <c r="I15" s="74">
        <v>7716290</v>
      </c>
      <c r="J15" s="73"/>
      <c r="K15" s="74">
        <v>0</v>
      </c>
      <c r="L15" s="73"/>
      <c r="M15" s="74">
        <v>7716290</v>
      </c>
    </row>
    <row r="16" spans="1:13" ht="21.75" customHeight="1" x14ac:dyDescent="0.2">
      <c r="A16" s="108" t="s">
        <v>254</v>
      </c>
      <c r="C16" s="74">
        <v>270649</v>
      </c>
      <c r="D16" s="73"/>
      <c r="E16" s="74">
        <v>0</v>
      </c>
      <c r="F16" s="73"/>
      <c r="G16" s="74">
        <v>270649</v>
      </c>
      <c r="H16" s="73"/>
      <c r="I16" s="74">
        <v>633582</v>
      </c>
      <c r="J16" s="73"/>
      <c r="K16" s="74">
        <v>0</v>
      </c>
      <c r="L16" s="73"/>
      <c r="M16" s="74">
        <v>633582</v>
      </c>
    </row>
    <row r="17" spans="1:14" ht="21.75" customHeight="1" x14ac:dyDescent="0.2">
      <c r="A17" s="108" t="s">
        <v>255</v>
      </c>
      <c r="C17" s="74">
        <v>11918004124</v>
      </c>
      <c r="D17" s="73"/>
      <c r="E17" s="74">
        <v>-8598389</v>
      </c>
      <c r="F17" s="73"/>
      <c r="G17" s="74">
        <v>11926602513</v>
      </c>
      <c r="H17" s="73"/>
      <c r="I17" s="74">
        <v>36575550402</v>
      </c>
      <c r="J17" s="73"/>
      <c r="K17" s="74">
        <v>34393556</v>
      </c>
      <c r="L17" s="73"/>
      <c r="M17" s="74">
        <v>36541156846</v>
      </c>
      <c r="N17" s="59">
        <v>0</v>
      </c>
    </row>
    <row r="18" spans="1:14" ht="21.75" customHeight="1" x14ac:dyDescent="0.2">
      <c r="A18" s="108" t="s">
        <v>253</v>
      </c>
      <c r="C18" s="74">
        <v>121104</v>
      </c>
      <c r="D18" s="73"/>
      <c r="E18" s="74">
        <v>0</v>
      </c>
      <c r="F18" s="73"/>
      <c r="G18" s="74">
        <v>121104</v>
      </c>
      <c r="H18" s="73"/>
      <c r="I18" s="74">
        <v>367461</v>
      </c>
      <c r="J18" s="73"/>
      <c r="K18" s="74">
        <v>0</v>
      </c>
      <c r="L18" s="73"/>
      <c r="M18" s="74">
        <v>367461</v>
      </c>
    </row>
    <row r="19" spans="1:14" ht="21.75" customHeight="1" x14ac:dyDescent="0.2">
      <c r="A19" s="108" t="s">
        <v>250</v>
      </c>
      <c r="C19" s="74">
        <v>35068781891</v>
      </c>
      <c r="D19" s="73"/>
      <c r="E19" s="74">
        <v>-5078964</v>
      </c>
      <c r="F19" s="73"/>
      <c r="G19" s="74">
        <v>35073860855</v>
      </c>
      <c r="H19" s="73"/>
      <c r="I19" s="74">
        <v>85373466113</v>
      </c>
      <c r="J19" s="73"/>
      <c r="K19" s="74">
        <v>195732295</v>
      </c>
      <c r="L19" s="73"/>
      <c r="M19" s="74">
        <v>85177733818</v>
      </c>
    </row>
    <row r="20" spans="1:14" ht="21.75" customHeight="1" thickBot="1" x14ac:dyDescent="0.25">
      <c r="A20" s="66" t="s">
        <v>72</v>
      </c>
      <c r="C20" s="75">
        <f>SUM(C8:C19)</f>
        <v>354060965568</v>
      </c>
      <c r="D20" s="73"/>
      <c r="E20" s="75">
        <f>SUM(E8:E19)</f>
        <v>174796536</v>
      </c>
      <c r="F20" s="73"/>
      <c r="G20" s="75">
        <f>SUM(G8:G19)</f>
        <v>353886169032</v>
      </c>
      <c r="H20" s="73"/>
      <c r="I20" s="75">
        <f>SUM(I8:I19)</f>
        <v>1008064264178</v>
      </c>
      <c r="J20" s="73"/>
      <c r="K20" s="75">
        <f>SUM(K8:K19)</f>
        <v>1495044553</v>
      </c>
      <c r="L20" s="73"/>
      <c r="M20" s="76">
        <f>SUM(M8:M19)</f>
        <v>1006569219625</v>
      </c>
    </row>
    <row r="21" spans="1:14" ht="13.5" thickTop="1" x14ac:dyDescent="0.2"/>
    <row r="22" spans="1:14" x14ac:dyDescent="0.2"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view="pageBreakPreview" zoomScale="110" zoomScaleNormal="100" zoomScaleSheetLayoutView="110" workbookViewId="0">
      <selection activeCell="K24" sqref="K24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9.85546875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9.5703125" customWidth="1"/>
    <col min="18" max="18" width="1.28515625" customWidth="1"/>
    <col min="19" max="19" width="0.28515625" customWidth="1"/>
  </cols>
  <sheetData>
    <row r="1" spans="1:18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21.75" customHeight="1" x14ac:dyDescent="0.2">
      <c r="A2" s="77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 x14ac:dyDescent="0.2"/>
    <row r="5" spans="1:18" ht="14.45" customHeight="1" x14ac:dyDescent="0.2">
      <c r="A5" s="87" t="s">
        <v>236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8" ht="14.45" customHeight="1" x14ac:dyDescent="0.2">
      <c r="A6" s="84" t="s">
        <v>170</v>
      </c>
      <c r="C6" s="84" t="s">
        <v>186</v>
      </c>
      <c r="D6" s="84"/>
      <c r="E6" s="84"/>
      <c r="F6" s="84"/>
      <c r="G6" s="84"/>
      <c r="H6" s="84"/>
      <c r="I6" s="84"/>
      <c r="K6" s="84" t="s">
        <v>187</v>
      </c>
      <c r="L6" s="84"/>
      <c r="M6" s="84"/>
      <c r="N6" s="84"/>
      <c r="O6" s="84"/>
      <c r="P6" s="84"/>
      <c r="Q6" s="84"/>
      <c r="R6" s="84"/>
    </row>
    <row r="7" spans="1:18" ht="39.75" customHeight="1" x14ac:dyDescent="0.2">
      <c r="A7" s="84"/>
      <c r="C7" s="19" t="s">
        <v>13</v>
      </c>
      <c r="D7" s="3"/>
      <c r="E7" s="19" t="s">
        <v>237</v>
      </c>
      <c r="F7" s="3"/>
      <c r="G7" s="19" t="s">
        <v>238</v>
      </c>
      <c r="H7" s="3"/>
      <c r="I7" s="19" t="s">
        <v>239</v>
      </c>
      <c r="K7" s="19" t="s">
        <v>13</v>
      </c>
      <c r="L7" s="3"/>
      <c r="M7" s="19" t="s">
        <v>237</v>
      </c>
      <c r="N7" s="3"/>
      <c r="O7" s="19" t="s">
        <v>238</v>
      </c>
      <c r="P7" s="3"/>
      <c r="Q7" s="103" t="s">
        <v>239</v>
      </c>
      <c r="R7" s="103"/>
    </row>
    <row r="8" spans="1:18" ht="21.75" customHeight="1" x14ac:dyDescent="0.2">
      <c r="A8" s="5" t="s">
        <v>69</v>
      </c>
      <c r="C8" s="6">
        <v>0</v>
      </c>
      <c r="E8" s="6">
        <v>0</v>
      </c>
      <c r="G8" s="6">
        <v>0</v>
      </c>
      <c r="I8" s="6">
        <v>0</v>
      </c>
      <c r="K8" s="6">
        <v>257000</v>
      </c>
      <c r="M8" s="6">
        <v>4796542373</v>
      </c>
      <c r="O8" s="6">
        <v>4854051559</v>
      </c>
      <c r="Q8" s="86">
        <v>-57509186</v>
      </c>
      <c r="R8" s="86"/>
    </row>
    <row r="9" spans="1:18" ht="21.75" customHeight="1" x14ac:dyDescent="0.2">
      <c r="A9" s="8" t="s">
        <v>23</v>
      </c>
      <c r="C9" s="9">
        <v>0</v>
      </c>
      <c r="E9" s="9">
        <v>0</v>
      </c>
      <c r="G9" s="9">
        <v>0</v>
      </c>
      <c r="I9" s="9">
        <v>0</v>
      </c>
      <c r="K9" s="9">
        <v>5365972</v>
      </c>
      <c r="M9" s="9">
        <v>11781288884</v>
      </c>
      <c r="O9" s="9">
        <v>12053254346</v>
      </c>
      <c r="Q9" s="81">
        <v>-271965462</v>
      </c>
      <c r="R9" s="81"/>
    </row>
    <row r="10" spans="1:18" ht="21.75" customHeight="1" x14ac:dyDescent="0.2">
      <c r="A10" s="8" t="s">
        <v>108</v>
      </c>
      <c r="C10" s="9">
        <v>2418200</v>
      </c>
      <c r="E10" s="9">
        <v>2418200000000</v>
      </c>
      <c r="G10" s="9">
        <v>2240924722483</v>
      </c>
      <c r="I10" s="9">
        <v>177275277517</v>
      </c>
      <c r="K10" s="9">
        <v>2418200</v>
      </c>
      <c r="M10" s="9">
        <v>2418200000000</v>
      </c>
      <c r="O10" s="9">
        <v>2240924722483</v>
      </c>
      <c r="Q10" s="81">
        <v>177275277517</v>
      </c>
      <c r="R10" s="81"/>
    </row>
    <row r="11" spans="1:18" ht="21.75" customHeight="1" x14ac:dyDescent="0.2">
      <c r="A11" s="8" t="s">
        <v>199</v>
      </c>
      <c r="C11" s="9">
        <v>0</v>
      </c>
      <c r="E11" s="9">
        <v>0</v>
      </c>
      <c r="G11" s="9">
        <v>0</v>
      </c>
      <c r="I11" s="9">
        <v>0</v>
      </c>
      <c r="K11" s="9">
        <v>160000</v>
      </c>
      <c r="M11" s="9">
        <v>160000000000</v>
      </c>
      <c r="O11" s="9">
        <v>158393826500</v>
      </c>
      <c r="Q11" s="81">
        <v>1606173500</v>
      </c>
      <c r="R11" s="81"/>
    </row>
    <row r="12" spans="1:18" ht="21.75" customHeight="1" x14ac:dyDescent="0.2">
      <c r="A12" s="8" t="s">
        <v>200</v>
      </c>
      <c r="C12" s="9">
        <v>0</v>
      </c>
      <c r="E12" s="9">
        <v>0</v>
      </c>
      <c r="G12" s="9">
        <v>0</v>
      </c>
      <c r="I12" s="9">
        <v>0</v>
      </c>
      <c r="K12" s="9">
        <v>82000</v>
      </c>
      <c r="M12" s="9">
        <v>82000000000</v>
      </c>
      <c r="O12" s="9">
        <v>80749028828</v>
      </c>
      <c r="Q12" s="81">
        <v>1250971172</v>
      </c>
      <c r="R12" s="81"/>
    </row>
    <row r="13" spans="1:18" ht="21.75" customHeight="1" x14ac:dyDescent="0.2">
      <c r="A13" s="11" t="s">
        <v>201</v>
      </c>
      <c r="C13" s="13">
        <v>0</v>
      </c>
      <c r="E13" s="13">
        <v>0</v>
      </c>
      <c r="G13" s="13">
        <v>0</v>
      </c>
      <c r="I13" s="13">
        <v>0</v>
      </c>
      <c r="K13" s="13">
        <v>49000</v>
      </c>
      <c r="M13" s="13">
        <v>49000000000</v>
      </c>
      <c r="O13" s="13">
        <v>44076020625</v>
      </c>
      <c r="Q13" s="89">
        <v>4923979375</v>
      </c>
      <c r="R13" s="89"/>
    </row>
    <row r="14" spans="1:18" ht="21.75" customHeight="1" x14ac:dyDescent="0.2">
      <c r="A14" s="15" t="s">
        <v>72</v>
      </c>
      <c r="C14" s="16">
        <v>2418200</v>
      </c>
      <c r="E14" s="16">
        <v>2418200000000</v>
      </c>
      <c r="G14" s="16">
        <v>2240924722483</v>
      </c>
      <c r="I14" s="16">
        <v>177275277517</v>
      </c>
      <c r="K14" s="16">
        <v>8332172</v>
      </c>
      <c r="M14" s="16">
        <v>2725777831257</v>
      </c>
      <c r="O14" s="16">
        <v>2541050904341</v>
      </c>
      <c r="Q14" s="102">
        <v>184726926916</v>
      </c>
      <c r="R14" s="102"/>
    </row>
  </sheetData>
  <mergeCells count="15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1"/>
  <sheetViews>
    <sheetView rightToLeft="1" tabSelected="1" view="pageBreakPreview" zoomScale="110" zoomScaleNormal="100" zoomScaleSheetLayoutView="110" workbookViewId="0">
      <selection activeCell="Q89" sqref="Q89:Q91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2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7" bestFit="1" customWidth="1"/>
    <col min="10" max="10" width="1.28515625" customWidth="1"/>
    <col min="11" max="11" width="12" bestFit="1" customWidth="1"/>
    <col min="12" max="12" width="1.28515625" customWidth="1"/>
    <col min="13" max="13" width="18.85546875" bestFit="1" customWidth="1"/>
    <col min="14" max="14" width="1.28515625" customWidth="1"/>
    <col min="15" max="15" width="17.85546875" customWidth="1"/>
    <col min="16" max="16" width="1.28515625" hidden="1" customWidth="1"/>
    <col min="17" max="17" width="15.28515625" bestFit="1" customWidth="1"/>
    <col min="18" max="18" width="3.140625" customWidth="1"/>
    <col min="19" max="19" width="0.28515625" customWidth="1"/>
  </cols>
  <sheetData>
    <row r="1" spans="1:18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21.75" customHeight="1" x14ac:dyDescent="0.2">
      <c r="A2" s="77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 x14ac:dyDescent="0.2"/>
    <row r="5" spans="1:18" ht="14.45" customHeight="1" x14ac:dyDescent="0.2">
      <c r="A5" s="87" t="s">
        <v>240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8" ht="14.45" customHeight="1" x14ac:dyDescent="0.2">
      <c r="A6" s="84" t="s">
        <v>170</v>
      </c>
      <c r="C6" s="84" t="s">
        <v>186</v>
      </c>
      <c r="D6" s="84"/>
      <c r="E6" s="84"/>
      <c r="F6" s="84"/>
      <c r="G6" s="84"/>
      <c r="H6" s="84"/>
      <c r="I6" s="84"/>
      <c r="K6" s="84" t="s">
        <v>187</v>
      </c>
      <c r="L6" s="84"/>
      <c r="M6" s="84"/>
      <c r="N6" s="84"/>
      <c r="O6" s="84"/>
      <c r="P6" s="84"/>
      <c r="Q6" s="84"/>
      <c r="R6" s="84"/>
    </row>
    <row r="7" spans="1:18" ht="29.1" customHeight="1" x14ac:dyDescent="0.2">
      <c r="A7" s="84"/>
      <c r="C7" s="19" t="s">
        <v>13</v>
      </c>
      <c r="D7" s="3"/>
      <c r="E7" s="19" t="s">
        <v>15</v>
      </c>
      <c r="F7" s="3"/>
      <c r="G7" s="19" t="s">
        <v>238</v>
      </c>
      <c r="H7" s="3"/>
      <c r="I7" s="19" t="s">
        <v>241</v>
      </c>
      <c r="K7" s="19" t="s">
        <v>13</v>
      </c>
      <c r="L7" s="3"/>
      <c r="M7" s="19" t="s">
        <v>15</v>
      </c>
      <c r="N7" s="3"/>
      <c r="O7" s="19" t="s">
        <v>238</v>
      </c>
      <c r="P7" s="3"/>
      <c r="Q7" s="103" t="s">
        <v>241</v>
      </c>
      <c r="R7" s="103"/>
    </row>
    <row r="8" spans="1:18" ht="21.75" customHeight="1" x14ac:dyDescent="0.2">
      <c r="A8" s="5" t="s">
        <v>87</v>
      </c>
      <c r="C8" s="6">
        <v>1435000</v>
      </c>
      <c r="E8" s="6">
        <v>186289813836</v>
      </c>
      <c r="G8" s="6">
        <v>199308384100</v>
      </c>
      <c r="I8" s="6">
        <v>-13018570263</v>
      </c>
      <c r="K8" s="6">
        <v>1435000</v>
      </c>
      <c r="M8" s="6">
        <v>186289813836</v>
      </c>
      <c r="O8" s="6">
        <v>194065434883</v>
      </c>
      <c r="Q8" s="86">
        <v>-7775621046</v>
      </c>
      <c r="R8" s="86"/>
    </row>
    <row r="9" spans="1:18" ht="21.75" customHeight="1" x14ac:dyDescent="0.2">
      <c r="A9" s="8" t="s">
        <v>22</v>
      </c>
      <c r="C9" s="9">
        <v>166631</v>
      </c>
      <c r="E9" s="9">
        <v>11830287526</v>
      </c>
      <c r="G9" s="9">
        <v>11874605343</v>
      </c>
      <c r="I9" s="9">
        <v>-44317816</v>
      </c>
      <c r="K9" s="9">
        <v>166631</v>
      </c>
      <c r="M9" s="9">
        <v>11830287526</v>
      </c>
      <c r="O9" s="9">
        <v>11808773130</v>
      </c>
      <c r="Q9" s="81">
        <v>21514396</v>
      </c>
      <c r="R9" s="81"/>
    </row>
    <row r="10" spans="1:18" ht="21.75" customHeight="1" x14ac:dyDescent="0.2">
      <c r="A10" s="8" t="s">
        <v>85</v>
      </c>
      <c r="C10" s="9">
        <v>2500000</v>
      </c>
      <c r="E10" s="9">
        <v>42449640750</v>
      </c>
      <c r="G10" s="9">
        <v>42468329612</v>
      </c>
      <c r="I10" s="9">
        <v>-18688861</v>
      </c>
      <c r="K10" s="9">
        <v>2500000</v>
      </c>
      <c r="M10" s="9">
        <v>42449640750</v>
      </c>
      <c r="O10" s="9">
        <v>42215965158</v>
      </c>
      <c r="Q10" s="81">
        <v>233675592</v>
      </c>
      <c r="R10" s="81"/>
    </row>
    <row r="11" spans="1:18" ht="21.75" customHeight="1" x14ac:dyDescent="0.2">
      <c r="A11" s="8" t="s">
        <v>54</v>
      </c>
      <c r="C11" s="9">
        <v>10000</v>
      </c>
      <c r="E11" s="9">
        <v>14080311</v>
      </c>
      <c r="G11" s="9">
        <v>14080311</v>
      </c>
      <c r="I11" s="9">
        <v>0</v>
      </c>
      <c r="K11" s="9">
        <v>10000</v>
      </c>
      <c r="M11" s="9">
        <v>14080311</v>
      </c>
      <c r="O11" s="9">
        <v>14080311</v>
      </c>
      <c r="Q11" s="81">
        <v>0</v>
      </c>
      <c r="R11" s="81"/>
    </row>
    <row r="12" spans="1:18" ht="21.75" customHeight="1" x14ac:dyDescent="0.2">
      <c r="A12" s="8" t="s">
        <v>53</v>
      </c>
      <c r="C12" s="9">
        <v>10000</v>
      </c>
      <c r="E12" s="9">
        <v>6281069</v>
      </c>
      <c r="G12" s="9">
        <v>6281069</v>
      </c>
      <c r="I12" s="9">
        <v>0</v>
      </c>
      <c r="K12" s="9">
        <v>10000</v>
      </c>
      <c r="M12" s="9">
        <v>6281069</v>
      </c>
      <c r="O12" s="9">
        <v>6281069</v>
      </c>
      <c r="Q12" s="81">
        <v>0</v>
      </c>
      <c r="R12" s="81"/>
    </row>
    <row r="13" spans="1:18" ht="21.75" customHeight="1" x14ac:dyDescent="0.2">
      <c r="A13" s="8" t="s">
        <v>36</v>
      </c>
      <c r="C13" s="9">
        <v>1216959</v>
      </c>
      <c r="E13" s="9">
        <v>12443822400</v>
      </c>
      <c r="G13" s="9">
        <v>14695236802</v>
      </c>
      <c r="I13" s="9">
        <v>-2251414401</v>
      </c>
      <c r="K13" s="9">
        <v>1216959</v>
      </c>
      <c r="M13" s="9">
        <v>12443822400</v>
      </c>
      <c r="O13" s="9">
        <v>15008622562</v>
      </c>
      <c r="Q13" s="81">
        <v>-2564800161</v>
      </c>
      <c r="R13" s="81"/>
    </row>
    <row r="14" spans="1:18" ht="21.75" customHeight="1" x14ac:dyDescent="0.2">
      <c r="A14" s="8" t="s">
        <v>20</v>
      </c>
      <c r="C14" s="9">
        <v>80055229</v>
      </c>
      <c r="E14" s="9">
        <v>69030233407</v>
      </c>
      <c r="G14" s="9">
        <v>69080231530</v>
      </c>
      <c r="I14" s="9">
        <v>-49998122</v>
      </c>
      <c r="K14" s="9">
        <v>80055229</v>
      </c>
      <c r="M14" s="9">
        <v>69030233407</v>
      </c>
      <c r="O14" s="9">
        <v>69414694569</v>
      </c>
      <c r="Q14" s="81">
        <v>-384461161</v>
      </c>
      <c r="R14" s="81"/>
    </row>
    <row r="15" spans="1:18" ht="21.75" customHeight="1" x14ac:dyDescent="0.2">
      <c r="A15" s="8" t="s">
        <v>62</v>
      </c>
      <c r="C15" s="9">
        <v>22728</v>
      </c>
      <c r="E15" s="9">
        <v>76519996</v>
      </c>
      <c r="G15" s="9">
        <v>76554268</v>
      </c>
      <c r="I15" s="9">
        <v>-34271</v>
      </c>
      <c r="K15" s="9">
        <v>22728</v>
      </c>
      <c r="M15" s="9">
        <v>76519996</v>
      </c>
      <c r="O15" s="9">
        <v>76381039</v>
      </c>
      <c r="Q15" s="81">
        <v>138957</v>
      </c>
      <c r="R15" s="81"/>
    </row>
    <row r="16" spans="1:18" ht="21.75" customHeight="1" x14ac:dyDescent="0.2">
      <c r="A16" s="8" t="s">
        <v>59</v>
      </c>
      <c r="C16" s="9">
        <v>10000</v>
      </c>
      <c r="E16" s="9">
        <v>5090345</v>
      </c>
      <c r="G16" s="9">
        <v>5090345</v>
      </c>
      <c r="I16" s="9">
        <v>0</v>
      </c>
      <c r="K16" s="9">
        <v>10000</v>
      </c>
      <c r="M16" s="9">
        <v>5090345</v>
      </c>
      <c r="O16" s="9">
        <v>5090345</v>
      </c>
      <c r="Q16" s="81">
        <v>0</v>
      </c>
      <c r="R16" s="81"/>
    </row>
    <row r="17" spans="1:18" ht="21.75" customHeight="1" x14ac:dyDescent="0.2">
      <c r="A17" s="8" t="s">
        <v>43</v>
      </c>
      <c r="C17" s="9">
        <v>29700000</v>
      </c>
      <c r="E17" s="9">
        <v>48095723808</v>
      </c>
      <c r="G17" s="9">
        <v>48116893393</v>
      </c>
      <c r="I17" s="9">
        <v>-21169585</v>
      </c>
      <c r="K17" s="9">
        <v>29700000</v>
      </c>
      <c r="M17" s="9">
        <v>48095723808</v>
      </c>
      <c r="O17" s="9">
        <v>48140872025</v>
      </c>
      <c r="Q17" s="81">
        <v>-45148217</v>
      </c>
      <c r="R17" s="81"/>
    </row>
    <row r="18" spans="1:18" ht="21.75" customHeight="1" x14ac:dyDescent="0.2">
      <c r="A18" s="8" t="s">
        <v>28</v>
      </c>
      <c r="C18" s="9">
        <v>705704</v>
      </c>
      <c r="E18" s="9">
        <v>24081559948</v>
      </c>
      <c r="G18" s="9">
        <v>24133082708</v>
      </c>
      <c r="I18" s="9">
        <v>-51522759</v>
      </c>
      <c r="K18" s="9">
        <v>705704</v>
      </c>
      <c r="M18" s="9">
        <v>24081559948</v>
      </c>
      <c r="O18" s="9">
        <v>24489305025</v>
      </c>
      <c r="Q18" s="81">
        <v>-407745076</v>
      </c>
      <c r="R18" s="81"/>
    </row>
    <row r="19" spans="1:18" ht="21.75" customHeight="1" x14ac:dyDescent="0.2">
      <c r="A19" s="8" t="s">
        <v>50</v>
      </c>
      <c r="C19" s="9">
        <v>10000</v>
      </c>
      <c r="E19" s="9">
        <v>12304148</v>
      </c>
      <c r="G19" s="9">
        <v>12304148</v>
      </c>
      <c r="I19" s="9">
        <v>0</v>
      </c>
      <c r="K19" s="9">
        <v>10000</v>
      </c>
      <c r="M19" s="9">
        <v>12304148</v>
      </c>
      <c r="O19" s="9">
        <v>12304148</v>
      </c>
      <c r="Q19" s="81">
        <v>0</v>
      </c>
      <c r="R19" s="81"/>
    </row>
    <row r="20" spans="1:18" ht="21.75" customHeight="1" x14ac:dyDescent="0.2">
      <c r="A20" s="8" t="s">
        <v>83</v>
      </c>
      <c r="C20" s="9">
        <v>17636000</v>
      </c>
      <c r="E20" s="9">
        <v>170363760000</v>
      </c>
      <c r="G20" s="9">
        <v>174120208000</v>
      </c>
      <c r="I20" s="9">
        <v>-3756448000</v>
      </c>
      <c r="K20" s="9">
        <v>17636000</v>
      </c>
      <c r="M20" s="9">
        <v>170363760000</v>
      </c>
      <c r="O20" s="9">
        <v>180369526319</v>
      </c>
      <c r="Q20" s="81">
        <v>-10005766319</v>
      </c>
      <c r="R20" s="81"/>
    </row>
    <row r="21" spans="1:18" ht="21.75" customHeight="1" x14ac:dyDescent="0.2">
      <c r="A21" s="8" t="s">
        <v>58</v>
      </c>
      <c r="C21" s="9">
        <v>10000</v>
      </c>
      <c r="E21" s="9">
        <v>4296529</v>
      </c>
      <c r="G21" s="9">
        <v>4296529</v>
      </c>
      <c r="I21" s="9">
        <v>0</v>
      </c>
      <c r="K21" s="9">
        <v>10000</v>
      </c>
      <c r="M21" s="9">
        <v>4296529</v>
      </c>
      <c r="O21" s="9">
        <v>4296529</v>
      </c>
      <c r="Q21" s="81">
        <v>0</v>
      </c>
      <c r="R21" s="81"/>
    </row>
    <row r="22" spans="1:18" ht="21.75" customHeight="1" x14ac:dyDescent="0.2">
      <c r="A22" s="8" t="s">
        <v>60</v>
      </c>
      <c r="C22" s="9">
        <v>10000</v>
      </c>
      <c r="E22" s="9">
        <v>4276683</v>
      </c>
      <c r="G22" s="9">
        <v>4276683</v>
      </c>
      <c r="I22" s="9">
        <v>0</v>
      </c>
      <c r="K22" s="9">
        <v>10000</v>
      </c>
      <c r="M22" s="9">
        <v>4276683</v>
      </c>
      <c r="O22" s="9">
        <v>4276683</v>
      </c>
      <c r="Q22" s="81">
        <v>0</v>
      </c>
      <c r="R22" s="81"/>
    </row>
    <row r="23" spans="1:18" ht="21.75" customHeight="1" x14ac:dyDescent="0.2">
      <c r="A23" s="8" t="s">
        <v>34</v>
      </c>
      <c r="C23" s="9">
        <v>1747</v>
      </c>
      <c r="E23" s="9">
        <v>6946117</v>
      </c>
      <c r="G23" s="9">
        <v>6956478</v>
      </c>
      <c r="I23" s="9">
        <v>-10360</v>
      </c>
      <c r="K23" s="9">
        <v>1747</v>
      </c>
      <c r="M23" s="9">
        <v>6946117</v>
      </c>
      <c r="O23" s="9">
        <v>6907818</v>
      </c>
      <c r="Q23" s="81">
        <v>38299</v>
      </c>
      <c r="R23" s="81"/>
    </row>
    <row r="24" spans="1:18" ht="21.75" customHeight="1" x14ac:dyDescent="0.2">
      <c r="A24" s="8" t="s">
        <v>70</v>
      </c>
      <c r="C24" s="9">
        <v>1478215</v>
      </c>
      <c r="E24" s="9">
        <v>13094020029</v>
      </c>
      <c r="G24" s="9">
        <v>4371081755</v>
      </c>
      <c r="I24" s="9">
        <v>8722938274</v>
      </c>
      <c r="K24" s="9">
        <v>1478215</v>
      </c>
      <c r="M24" s="9">
        <v>13094020029</v>
      </c>
      <c r="O24" s="9">
        <v>4371081755</v>
      </c>
      <c r="Q24" s="81">
        <v>8722938274</v>
      </c>
      <c r="R24" s="81"/>
    </row>
    <row r="25" spans="1:18" ht="21.75" customHeight="1" x14ac:dyDescent="0.2">
      <c r="A25" s="8" t="s">
        <v>21</v>
      </c>
      <c r="C25" s="9">
        <v>67939560</v>
      </c>
      <c r="E25" s="9">
        <v>206018367286</v>
      </c>
      <c r="G25" s="9">
        <v>206440531161</v>
      </c>
      <c r="I25" s="9">
        <v>-422163874</v>
      </c>
      <c r="K25" s="9">
        <v>67939560</v>
      </c>
      <c r="M25" s="9">
        <v>206018367286</v>
      </c>
      <c r="O25" s="9">
        <v>206983623609</v>
      </c>
      <c r="Q25" s="81">
        <v>-965256322</v>
      </c>
      <c r="R25" s="81"/>
    </row>
    <row r="26" spans="1:18" ht="21.75" customHeight="1" x14ac:dyDescent="0.2">
      <c r="A26" s="8" t="s">
        <v>49</v>
      </c>
      <c r="C26" s="9">
        <v>10000</v>
      </c>
      <c r="E26" s="9">
        <v>7233648</v>
      </c>
      <c r="G26" s="9">
        <v>7233648</v>
      </c>
      <c r="I26" s="9">
        <v>0</v>
      </c>
      <c r="K26" s="9">
        <v>10000</v>
      </c>
      <c r="M26" s="9">
        <v>7233648</v>
      </c>
      <c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     <c r="C27" s="9">
        <v>83535415</v>
      </c>
      <c r="E27" s="9">
        <v>146797634334</v>
      </c>
      <c r="G27" s="9">
        <v>147094353098</v>
      </c>
      <c r="I27" s="9">
        <v>-296718763</v>
      </c>
      <c r="K27" s="9">
        <v>83535415</v>
      </c>
      <c r="M27" s="9">
        <v>146797634334</v>
      </c>
      <c r="O27" s="9">
        <v>141397406953</v>
      </c>
      <c r="Q27" s="81">
        <v>5400227381</v>
      </c>
      <c r="R27" s="81"/>
    </row>
    <row r="28" spans="1:18" ht="21.75" customHeight="1" x14ac:dyDescent="0.2">
      <c r="A28" s="8" t="s">
        <v>69</v>
      </c>
      <c r="C28" s="9">
        <v>258000</v>
      </c>
      <c r="E28" s="9">
        <v>4011608692</v>
      </c>
      <c r="G28" s="9">
        <v>4013489317</v>
      </c>
      <c r="I28" s="9">
        <v>-1880624</v>
      </c>
      <c r="K28" s="9">
        <v>258000</v>
      </c>
      <c r="M28" s="9">
        <v>4011608692</v>
      </c>
      <c r="O28" s="9">
        <v>4025561415</v>
      </c>
      <c r="Q28" s="81">
        <v>-13952722</v>
      </c>
      <c r="R28" s="81"/>
    </row>
    <row r="29" spans="1:18" ht="21.75" customHeight="1" x14ac:dyDescent="0.2">
      <c r="A29" s="8" t="s">
        <v>23</v>
      </c>
      <c r="C29" s="9">
        <v>19373830</v>
      </c>
      <c r="E29" s="9">
        <v>35929787379</v>
      </c>
      <c r="G29" s="9">
        <v>35982571185</v>
      </c>
      <c r="I29" s="9">
        <v>-52783805</v>
      </c>
      <c r="K29" s="9">
        <v>19373830</v>
      </c>
      <c r="M29" s="9">
        <v>35929787379</v>
      </c>
      <c r="O29" s="9">
        <v>38050031449</v>
      </c>
      <c r="Q29" s="81">
        <v>-2120244069</v>
      </c>
      <c r="R29" s="81"/>
    </row>
    <row r="30" spans="1:18" ht="21.75" customHeight="1" x14ac:dyDescent="0.2">
      <c r="A30" s="8" t="s">
        <v>65</v>
      </c>
      <c r="C30" s="9">
        <v>750000</v>
      </c>
      <c r="E30" s="9">
        <v>7278300450</v>
      </c>
      <c r="G30" s="9">
        <v>7306404729</v>
      </c>
      <c r="I30" s="9">
        <v>-28104279</v>
      </c>
      <c r="K30" s="9">
        <v>750000</v>
      </c>
      <c r="M30" s="9">
        <v>7278300450</v>
      </c>
      <c r="O30" s="9">
        <v>7282709425</v>
      </c>
      <c r="Q30" s="81">
        <v>-4408975</v>
      </c>
      <c r="R30" s="81"/>
    </row>
    <row r="31" spans="1:18" ht="21.75" customHeight="1" x14ac:dyDescent="0.2">
      <c r="A31" s="8" t="s">
        <v>35</v>
      </c>
      <c r="C31" s="9">
        <v>23389916</v>
      </c>
      <c r="E31" s="9">
        <v>14552113192</v>
      </c>
      <c r="G31" s="9">
        <v>14607781907</v>
      </c>
      <c r="I31" s="9">
        <v>-55668714</v>
      </c>
      <c r="K31" s="9">
        <v>23389916</v>
      </c>
      <c r="M31" s="9">
        <v>14552113192</v>
      </c>
      <c r="O31" s="9">
        <v>70266284784</v>
      </c>
      <c r="Q31" s="81">
        <v>-55714171591</v>
      </c>
      <c r="R31" s="81"/>
    </row>
    <row r="32" spans="1:18" ht="21.75" customHeight="1" x14ac:dyDescent="0.2">
      <c r="A32" s="8" t="s">
        <v>24</v>
      </c>
      <c r="C32" s="9">
        <v>62980612</v>
      </c>
      <c r="E32" s="9">
        <v>131674377328</v>
      </c>
      <c r="G32" s="9">
        <v>131729793433</v>
      </c>
      <c r="I32" s="9">
        <v>-55416104</v>
      </c>
      <c r="K32" s="9">
        <v>62980612</v>
      </c>
      <c r="M32" s="9">
        <v>131674377328</v>
      </c>
      <c r="O32" s="9">
        <v>132358634539</v>
      </c>
      <c r="Q32" s="81">
        <v>-684257210</v>
      </c>
      <c r="R32" s="81"/>
    </row>
    <row r="33" spans="1:18" ht="21.75" customHeight="1" x14ac:dyDescent="0.2">
      <c r="A33" s="8" t="s">
        <v>19</v>
      </c>
      <c r="C33" s="9">
        <v>1675000</v>
      </c>
      <c r="E33" s="9">
        <v>6831034747</v>
      </c>
      <c r="G33" s="9">
        <v>6851482741</v>
      </c>
      <c r="I33" s="9">
        <v>-20447993</v>
      </c>
      <c r="K33" s="9">
        <v>1675000</v>
      </c>
      <c r="M33" s="9">
        <v>6831034747</v>
      </c>
      <c r="O33" s="9">
        <v>6888838195</v>
      </c>
      <c r="Q33" s="81">
        <v>-57803447</v>
      </c>
      <c r="R33" s="81"/>
    </row>
    <row r="34" spans="1:18" ht="21.75" customHeight="1" x14ac:dyDescent="0.2">
      <c r="A34" s="8" t="s">
        <v>29</v>
      </c>
      <c r="C34" s="9">
        <v>2491443</v>
      </c>
      <c r="E34" s="9">
        <v>32286724941</v>
      </c>
      <c r="G34" s="9">
        <v>32302434946</v>
      </c>
      <c r="I34" s="9">
        <v>-15710004</v>
      </c>
      <c r="K34" s="9">
        <v>2491443</v>
      </c>
      <c r="M34" s="9">
        <v>32286724941</v>
      </c>
      <c r="O34" s="9">
        <v>32741378174</v>
      </c>
      <c r="Q34" s="81">
        <v>-454653232</v>
      </c>
      <c r="R34" s="81"/>
    </row>
    <row r="35" spans="1:18" ht="21.75" customHeight="1" x14ac:dyDescent="0.2">
      <c r="A35" s="8" t="s">
        <v>46</v>
      </c>
      <c r="C35" s="9">
        <v>10000</v>
      </c>
      <c r="E35" s="9">
        <v>4256838</v>
      </c>
      <c r="G35" s="9">
        <v>4256838</v>
      </c>
      <c r="I35" s="9">
        <v>0</v>
      </c>
      <c r="K35" s="9">
        <v>10000</v>
      </c>
      <c r="M35" s="9">
        <v>4256838</v>
      </c>
      <c r="O35" s="9">
        <v>4256838</v>
      </c>
      <c r="Q35" s="81">
        <v>0</v>
      </c>
      <c r="R35" s="81"/>
    </row>
    <row r="36" spans="1:18" ht="21.75" customHeight="1" x14ac:dyDescent="0.2">
      <c r="A36" s="8" t="s">
        <v>26</v>
      </c>
      <c r="C36" s="9">
        <v>8000000</v>
      </c>
      <c r="E36" s="9">
        <v>55011448800</v>
      </c>
      <c r="G36" s="9">
        <v>55177186243</v>
      </c>
      <c r="I36" s="9">
        <v>-165737443</v>
      </c>
      <c r="K36" s="9">
        <v>8000000</v>
      </c>
      <c r="M36" s="9">
        <v>55011448800</v>
      </c>
      <c r="O36" s="9">
        <v>56049625847</v>
      </c>
      <c r="Q36" s="81">
        <v>-1038177047</v>
      </c>
      <c r="R36" s="81"/>
    </row>
    <row r="37" spans="1:18" ht="21.75" customHeight="1" x14ac:dyDescent="0.2">
      <c r="A37" s="8" t="s">
        <v>25</v>
      </c>
      <c r="C37" s="9">
        <v>4300000</v>
      </c>
      <c r="E37" s="9">
        <v>26155244930</v>
      </c>
      <c r="G37" s="9">
        <v>26167164772</v>
      </c>
      <c r="I37" s="9">
        <v>-11919842</v>
      </c>
      <c r="K37" s="9">
        <v>4300000</v>
      </c>
      <c r="M37" s="9">
        <v>26155244930</v>
      </c>
      <c r="O37" s="9">
        <v>26479604834</v>
      </c>
      <c r="Q37" s="81">
        <v>-324359904</v>
      </c>
      <c r="R37" s="81"/>
    </row>
    <row r="38" spans="1:18" ht="21.75" customHeight="1" x14ac:dyDescent="0.2">
      <c r="A38" s="8" t="s">
        <v>42</v>
      </c>
      <c r="C38" s="9">
        <v>10000</v>
      </c>
      <c r="E38" s="9">
        <v>11212651</v>
      </c>
      <c r="G38" s="9">
        <v>11212651</v>
      </c>
      <c r="I38" s="9">
        <v>0</v>
      </c>
      <c r="K38" s="9">
        <v>10000</v>
      </c>
      <c r="M38" s="9">
        <v>11212651</v>
      </c>
      <c r="O38" s="9">
        <v>11212651</v>
      </c>
      <c r="Q38" s="81">
        <v>0</v>
      </c>
      <c r="R38" s="81"/>
    </row>
    <row r="39" spans="1:18" ht="21.75" customHeight="1" x14ac:dyDescent="0.2">
      <c r="A39" s="8" t="s">
        <v>44</v>
      </c>
      <c r="C39" s="9">
        <v>4403851</v>
      </c>
      <c r="E39" s="9">
        <v>43379096243</v>
      </c>
      <c r="G39" s="9">
        <v>52041094461</v>
      </c>
      <c r="I39" s="9">
        <v>-8661998217</v>
      </c>
      <c r="K39" s="9">
        <v>4403851</v>
      </c>
      <c r="M39" s="9">
        <v>43379096243</v>
      </c>
      <c r="O39" s="9">
        <v>51903029651</v>
      </c>
      <c r="Q39" s="81">
        <v>-8523933407</v>
      </c>
      <c r="R39" s="81"/>
    </row>
    <row r="40" spans="1:18" ht="21.75" customHeight="1" x14ac:dyDescent="0.2">
      <c r="A40" s="8" t="s">
        <v>38</v>
      </c>
      <c r="C40" s="9">
        <v>10000</v>
      </c>
      <c r="E40" s="9">
        <v>7193957</v>
      </c>
      <c r="G40" s="9">
        <v>7193957</v>
      </c>
      <c r="I40" s="9">
        <v>0</v>
      </c>
      <c r="K40" s="9">
        <v>10000</v>
      </c>
      <c r="M40" s="9">
        <v>7193957</v>
      </c>
      <c r="O40" s="9">
        <v>7193957</v>
      </c>
      <c r="Q40" s="81">
        <v>0</v>
      </c>
      <c r="R40" s="81"/>
    </row>
    <row r="41" spans="1:18" ht="21.75" customHeight="1" x14ac:dyDescent="0.2">
      <c r="A41" s="8" t="s">
        <v>48</v>
      </c>
      <c r="C41" s="9">
        <v>10000</v>
      </c>
      <c r="E41" s="9">
        <v>12701056</v>
      </c>
      <c r="G41" s="9">
        <v>12701056</v>
      </c>
      <c r="I41" s="9">
        <v>0</v>
      </c>
      <c r="K41" s="9">
        <v>10000</v>
      </c>
      <c r="M41" s="9">
        <v>12701056</v>
      </c>
      <c r="O41" s="9">
        <v>12701056</v>
      </c>
      <c r="Q41" s="81">
        <v>0</v>
      </c>
      <c r="R41" s="81"/>
    </row>
    <row r="42" spans="1:18" ht="21.75" customHeight="1" x14ac:dyDescent="0.2">
      <c r="A42" s="8" t="s">
        <v>45</v>
      </c>
      <c r="C42" s="9">
        <v>4400000</v>
      </c>
      <c r="E42" s="9">
        <v>59246457160</v>
      </c>
      <c r="G42" s="9">
        <v>65823658690</v>
      </c>
      <c r="I42" s="9">
        <v>-6577201530</v>
      </c>
      <c r="K42" s="9">
        <v>4400000</v>
      </c>
      <c r="M42" s="9">
        <v>59246457160</v>
      </c>
      <c r="O42" s="9">
        <v>65698105350</v>
      </c>
      <c r="Q42" s="81">
        <v>-6451648190</v>
      </c>
      <c r="R42" s="81"/>
    </row>
    <row r="43" spans="1:18" ht="21.75" customHeight="1" x14ac:dyDescent="0.2">
      <c r="A43" s="8" t="s">
        <v>56</v>
      </c>
      <c r="C43" s="9">
        <v>10000</v>
      </c>
      <c r="E43" s="9">
        <v>10220381</v>
      </c>
      <c r="G43" s="9">
        <v>10220381</v>
      </c>
      <c r="I43" s="9">
        <v>0</v>
      </c>
      <c r="K43" s="9">
        <v>10000</v>
      </c>
      <c r="M43" s="9">
        <v>10220381</v>
      </c>
      <c r="O43" s="9">
        <v>10220381</v>
      </c>
      <c r="Q43" s="81">
        <v>0</v>
      </c>
      <c r="R43" s="81"/>
    </row>
    <row r="44" spans="1:18" ht="21.75" customHeight="1" x14ac:dyDescent="0.2">
      <c r="A44" s="8" t="s">
        <v>88</v>
      </c>
      <c r="C44" s="9">
        <v>3075000</v>
      </c>
      <c r="E44" s="9">
        <v>189158652060</v>
      </c>
      <c r="G44" s="9">
        <v>196091473260</v>
      </c>
      <c r="I44" s="9">
        <v>-6932821199</v>
      </c>
      <c r="K44" s="9">
        <v>3075000</v>
      </c>
      <c r="M44" s="9">
        <v>189158652060</v>
      </c>
      <c r="O44" s="9">
        <v>192756623380</v>
      </c>
      <c r="Q44" s="81">
        <v>-3597971319</v>
      </c>
      <c r="R44" s="81"/>
    </row>
    <row r="45" spans="1:18" ht="21.75" customHeight="1" x14ac:dyDescent="0.2">
      <c r="A45" s="8" t="s">
        <v>89</v>
      </c>
      <c r="C45" s="9">
        <v>19000</v>
      </c>
      <c r="E45" s="9">
        <v>23966284539</v>
      </c>
      <c r="G45" s="9">
        <v>25665906632</v>
      </c>
      <c r="I45" s="9">
        <v>-1699622092</v>
      </c>
      <c r="K45" s="9">
        <v>19000</v>
      </c>
      <c r="M45" s="9">
        <v>23966284539</v>
      </c>
      <c r="O45" s="9">
        <v>25043292171</v>
      </c>
      <c r="Q45" s="81">
        <v>-1077007631</v>
      </c>
      <c r="R45" s="81"/>
    </row>
    <row r="46" spans="1:18" ht="21.75" customHeight="1" x14ac:dyDescent="0.2">
      <c r="A46" s="8" t="s">
        <v>84</v>
      </c>
      <c r="C46" s="9">
        <v>115000</v>
      </c>
      <c r="E46" s="9">
        <v>29563896285</v>
      </c>
      <c r="G46" s="9">
        <v>29578713383</v>
      </c>
      <c r="I46" s="9">
        <v>-14817097</v>
      </c>
      <c r="K46" s="9">
        <v>115000</v>
      </c>
      <c r="M46" s="9">
        <v>29563896285</v>
      </c>
      <c r="O46" s="9">
        <v>29493342526</v>
      </c>
      <c r="Q46" s="81">
        <v>70553759</v>
      </c>
      <c r="R46" s="81"/>
    </row>
    <row r="47" spans="1:18" ht="21.75" customHeight="1" x14ac:dyDescent="0.2">
      <c r="A47" s="8" t="s">
        <v>91</v>
      </c>
      <c r="C47" s="9">
        <v>49750</v>
      </c>
      <c r="E47" s="9">
        <v>24273085695</v>
      </c>
      <c r="G47" s="9">
        <v>26165947148</v>
      </c>
      <c r="I47" s="9">
        <v>-1892861452</v>
      </c>
      <c r="K47" s="9">
        <v>49750</v>
      </c>
      <c r="M47" s="9">
        <v>24273085695</v>
      </c>
      <c r="O47" s="9">
        <v>17872028690</v>
      </c>
      <c r="Q47" s="81">
        <v>6401057005</v>
      </c>
      <c r="R47" s="81"/>
    </row>
    <row r="48" spans="1:18" ht="21.75" customHeight="1" x14ac:dyDescent="0.2">
      <c r="A48" s="8" t="s">
        <v>31</v>
      </c>
      <c r="C48" s="9">
        <v>1000000</v>
      </c>
      <c r="E48" s="9">
        <v>60240711700</v>
      </c>
      <c r="G48" s="9">
        <v>60173570458</v>
      </c>
      <c r="I48" s="9">
        <v>67141241</v>
      </c>
      <c r="K48" s="9">
        <v>1000000</v>
      </c>
      <c r="M48" s="9">
        <v>60240711700</v>
      </c>
      <c r="O48" s="9">
        <v>60149434878</v>
      </c>
      <c r="Q48" s="81">
        <v>91276821</v>
      </c>
      <c r="R48" s="81"/>
    </row>
    <row r="49" spans="1:18" ht="21.75" customHeight="1" x14ac:dyDescent="0.2">
      <c r="A49" s="8" t="s">
        <v>86</v>
      </c>
      <c r="C49" s="9">
        <v>5181000</v>
      </c>
      <c r="E49" s="9">
        <v>88737659877</v>
      </c>
      <c r="G49" s="9">
        <v>88777315774</v>
      </c>
      <c r="I49" s="9">
        <v>-39655896</v>
      </c>
      <c r="K49" s="9">
        <v>5181000</v>
      </c>
      <c r="M49" s="9">
        <v>88737659877</v>
      </c>
      <c r="O49" s="9">
        <v>89124324176</v>
      </c>
      <c r="Q49" s="81">
        <v>-386664298</v>
      </c>
      <c r="R49" s="81"/>
    </row>
    <row r="50" spans="1:18" ht="21.75" customHeight="1" x14ac:dyDescent="0.2">
      <c r="A50" s="8" t="s">
        <v>27</v>
      </c>
      <c r="C50" s="9">
        <v>19109034</v>
      </c>
      <c r="E50" s="9">
        <v>58343985231</v>
      </c>
      <c r="G50" s="9">
        <v>58364211279</v>
      </c>
      <c r="I50" s="9">
        <v>-20226047</v>
      </c>
      <c r="K50" s="9">
        <v>19109034</v>
      </c>
      <c r="M50" s="9">
        <v>58343985231</v>
      </c>
      <c r="O50" s="9">
        <v>59098726776</v>
      </c>
      <c r="Q50" s="81">
        <v>-754741544</v>
      </c>
      <c r="R50" s="81"/>
    </row>
    <row r="51" spans="1:18" ht="21.75" customHeight="1" x14ac:dyDescent="0.2">
      <c r="A51" s="8" t="s">
        <v>41</v>
      </c>
      <c r="C51" s="9">
        <v>10000</v>
      </c>
      <c r="E51" s="9">
        <v>4286606</v>
      </c>
      <c r="G51" s="9">
        <v>4286606</v>
      </c>
      <c r="I51" s="9">
        <v>0</v>
      </c>
      <c r="K51" s="9">
        <v>10000</v>
      </c>
      <c r="M51" s="9">
        <v>4286606</v>
      </c>
      <c r="O51" s="9">
        <v>4286606</v>
      </c>
      <c r="Q51" s="81">
        <v>0</v>
      </c>
      <c r="R51" s="81"/>
    </row>
    <row r="52" spans="1:18" ht="21.75" customHeight="1" x14ac:dyDescent="0.2">
      <c r="A52" s="8" t="s">
        <v>67</v>
      </c>
      <c r="C52" s="9">
        <v>4959535</v>
      </c>
      <c r="E52" s="9">
        <v>12199649332</v>
      </c>
      <c r="G52" s="9">
        <v>12205048199</v>
      </c>
      <c r="I52" s="9">
        <v>-5398866</v>
      </c>
      <c r="K52" s="9">
        <v>4959535</v>
      </c>
      <c r="M52" s="9">
        <v>12199649332</v>
      </c>
      <c r="O52" s="9">
        <v>12262142298</v>
      </c>
      <c r="Q52" s="81">
        <v>-62492965</v>
      </c>
      <c r="R52" s="81"/>
    </row>
    <row r="53" spans="1:18" ht="21.75" customHeight="1" x14ac:dyDescent="0.2">
      <c r="A53" s="8" t="s">
        <v>90</v>
      </c>
      <c r="C53" s="9">
        <v>8873100</v>
      </c>
      <c r="E53" s="9">
        <v>117608011492</v>
      </c>
      <c r="G53" s="9">
        <v>117757718241</v>
      </c>
      <c r="I53" s="9">
        <v>-149706748</v>
      </c>
      <c r="K53" s="9">
        <v>8873100</v>
      </c>
      <c r="M53" s="9">
        <v>117608011492</v>
      </c>
      <c r="O53" s="9">
        <v>116735133964</v>
      </c>
      <c r="Q53" s="81">
        <v>872877528</v>
      </c>
      <c r="R53" s="81"/>
    </row>
    <row r="54" spans="1:18" ht="21.75" customHeight="1" x14ac:dyDescent="0.2">
      <c r="A54" s="8" t="s">
        <v>51</v>
      </c>
      <c r="C54" s="9">
        <v>10000</v>
      </c>
      <c r="E54" s="9">
        <v>21919244</v>
      </c>
      <c r="G54" s="9">
        <v>21919244</v>
      </c>
      <c r="I54" s="9">
        <v>0</v>
      </c>
      <c r="K54" s="9">
        <v>10000</v>
      </c>
      <c r="M54" s="9">
        <v>21919244</v>
      </c>
      <c r="O54" s="9">
        <v>21919244</v>
      </c>
      <c r="Q54" s="81">
        <v>0</v>
      </c>
      <c r="R54" s="81"/>
    </row>
    <row r="55" spans="1:18" ht="21.75" customHeight="1" x14ac:dyDescent="0.2">
      <c r="A55" s="8" t="s">
        <v>68</v>
      </c>
      <c r="C55" s="9">
        <v>38525000</v>
      </c>
      <c r="E55" s="9">
        <v>523330391957</v>
      </c>
      <c r="G55" s="9">
        <v>522748458658</v>
      </c>
      <c r="I55" s="9">
        <v>581933299</v>
      </c>
      <c r="K55" s="9">
        <v>38525000</v>
      </c>
      <c r="M55" s="9">
        <v>523330391957</v>
      </c>
      <c r="O55" s="9">
        <v>520699555943</v>
      </c>
      <c r="Q55" s="81">
        <v>2630836014</v>
      </c>
      <c r="R55" s="81"/>
    </row>
    <row r="56" spans="1:18" ht="21.75" customHeight="1" x14ac:dyDescent="0.2">
      <c r="A56" s="8" t="s">
        <v>55</v>
      </c>
      <c r="C56" s="9">
        <v>10000</v>
      </c>
      <c r="E56" s="9">
        <v>6122305</v>
      </c>
      <c r="G56" s="9">
        <v>6122305</v>
      </c>
      <c r="I56" s="9">
        <v>0</v>
      </c>
      <c r="K56" s="9">
        <v>10000</v>
      </c>
      <c r="M56" s="9">
        <v>6122305</v>
      </c>
      <c r="O56" s="9">
        <v>6122305</v>
      </c>
      <c r="Q56" s="81">
        <v>0</v>
      </c>
      <c r="R56" s="81"/>
    </row>
    <row r="57" spans="1:18" ht="21.75" customHeight="1" x14ac:dyDescent="0.2">
      <c r="A57" s="8" t="s">
        <v>39</v>
      </c>
      <c r="C57" s="9">
        <v>10000</v>
      </c>
      <c r="E57" s="9">
        <v>9625019</v>
      </c>
      <c r="G57" s="9">
        <v>9625019</v>
      </c>
      <c r="I57" s="9">
        <v>0</v>
      </c>
      <c r="K57" s="9">
        <v>10000</v>
      </c>
      <c r="M57" s="9">
        <v>9625019</v>
      </c>
      <c r="O57" s="9">
        <v>9625019</v>
      </c>
      <c r="Q57" s="81">
        <v>0</v>
      </c>
      <c r="R57" s="81"/>
    </row>
    <row r="58" spans="1:18" ht="21.75" customHeight="1" x14ac:dyDescent="0.2">
      <c r="A58" s="8" t="s">
        <v>64</v>
      </c>
      <c r="C58" s="9">
        <v>16859824</v>
      </c>
      <c r="E58" s="9">
        <v>97198380826</v>
      </c>
      <c r="G58" s="9">
        <v>97168373949</v>
      </c>
      <c r="I58" s="9">
        <v>30006877</v>
      </c>
      <c r="K58" s="9">
        <v>16859824</v>
      </c>
      <c r="M58" s="9">
        <v>97198380826</v>
      </c>
      <c r="O58" s="9">
        <v>96763705988</v>
      </c>
      <c r="Q58" s="81">
        <v>434674838</v>
      </c>
      <c r="R58" s="81"/>
    </row>
    <row r="59" spans="1:18" ht="21.75" customHeight="1" x14ac:dyDescent="0.2">
      <c r="A59" s="8" t="s">
        <v>52</v>
      </c>
      <c r="C59" s="9">
        <v>10000</v>
      </c>
      <c r="E59" s="9">
        <v>13584176</v>
      </c>
      <c r="G59" s="9">
        <v>13584176</v>
      </c>
      <c r="I59" s="9">
        <v>0</v>
      </c>
      <c r="K59" s="9">
        <v>10000</v>
      </c>
      <c r="M59" s="9">
        <v>13584176</v>
      </c>
      <c r="O59" s="9">
        <v>13584176</v>
      </c>
      <c r="Q59" s="81">
        <v>0</v>
      </c>
      <c r="R59" s="81"/>
    </row>
    <row r="60" spans="1:18" ht="21.75" customHeight="1" x14ac:dyDescent="0.2">
      <c r="A60" s="8" t="s">
        <v>63</v>
      </c>
      <c r="C60" s="9">
        <v>20376796</v>
      </c>
      <c r="E60" s="9">
        <v>40681198134</v>
      </c>
      <c r="G60" s="9">
        <v>40698772864</v>
      </c>
      <c r="I60" s="9">
        <v>-17574729</v>
      </c>
      <c r="K60" s="9">
        <v>20376796</v>
      </c>
      <c r="M60" s="9">
        <v>40681198134</v>
      </c>
      <c r="O60" s="9">
        <v>40428009376</v>
      </c>
      <c r="Q60" s="81">
        <v>253188758</v>
      </c>
      <c r="R60" s="81"/>
    </row>
    <row r="61" spans="1:18" ht="21.75" customHeight="1" x14ac:dyDescent="0.2">
      <c r="A61" s="8" t="s">
        <v>47</v>
      </c>
      <c r="C61" s="9">
        <v>10000</v>
      </c>
      <c r="E61" s="9">
        <v>4256838</v>
      </c>
      <c r="G61" s="9">
        <v>4256838</v>
      </c>
      <c r="I61" s="9">
        <v>0</v>
      </c>
      <c r="K61" s="9">
        <v>10000</v>
      </c>
      <c r="M61" s="9">
        <v>4256838</v>
      </c>
      <c r="O61" s="9">
        <v>4256838</v>
      </c>
      <c r="Q61" s="81">
        <v>0</v>
      </c>
      <c r="R61" s="81"/>
    </row>
    <row r="62" spans="1:18" ht="21.75" customHeight="1" x14ac:dyDescent="0.2">
      <c r="A62" s="8" t="s">
        <v>71</v>
      </c>
      <c r="C62" s="9">
        <v>980000</v>
      </c>
      <c r="E62" s="9">
        <v>51207879436</v>
      </c>
      <c r="G62" s="9">
        <v>51536400238</v>
      </c>
      <c r="I62" s="9">
        <v>-328520802</v>
      </c>
      <c r="K62" s="9">
        <v>980000</v>
      </c>
      <c r="M62" s="9">
        <v>51207879436</v>
      </c>
      <c r="O62" s="9">
        <v>51536400238</v>
      </c>
      <c r="Q62" s="81">
        <v>-328520802</v>
      </c>
      <c r="R62" s="81"/>
    </row>
    <row r="63" spans="1:18" ht="21.75" customHeight="1" x14ac:dyDescent="0.2">
      <c r="A63" s="8" t="s">
        <v>30</v>
      </c>
      <c r="C63" s="9">
        <v>3720858</v>
      </c>
      <c r="E63" s="9">
        <v>38803926518</v>
      </c>
      <c r="G63" s="9">
        <v>38920227536</v>
      </c>
      <c r="I63" s="9">
        <v>-116301017</v>
      </c>
      <c r="K63" s="9">
        <v>3720858</v>
      </c>
      <c r="M63" s="9">
        <v>38803926518</v>
      </c>
      <c r="O63" s="9">
        <v>38829349238</v>
      </c>
      <c r="Q63" s="81">
        <v>-25422719</v>
      </c>
      <c r="R63" s="81"/>
    </row>
    <row r="64" spans="1:18" ht="21.75" customHeight="1" x14ac:dyDescent="0.2">
      <c r="A64" s="8" t="s">
        <v>61</v>
      </c>
      <c r="C64" s="9">
        <v>10000</v>
      </c>
      <c r="E64" s="9">
        <v>12641519</v>
      </c>
      <c r="G64" s="9">
        <v>12641519</v>
      </c>
      <c r="I64" s="9">
        <v>0</v>
      </c>
      <c r="K64" s="9">
        <v>10000</v>
      </c>
      <c r="M64" s="9">
        <v>12641519</v>
      </c>
      <c r="O64" s="9">
        <v>12641519</v>
      </c>
      <c r="Q64" s="81">
        <v>0</v>
      </c>
      <c r="R64" s="81"/>
    </row>
    <row r="65" spans="1:18" ht="21.75" customHeight="1" x14ac:dyDescent="0.2">
      <c r="A65" s="8" t="s">
        <v>37</v>
      </c>
      <c r="C65" s="9">
        <v>1500000</v>
      </c>
      <c r="E65" s="9">
        <v>28175506650</v>
      </c>
      <c r="G65" s="9">
        <v>28188950728</v>
      </c>
      <c r="I65" s="9">
        <v>-13444078</v>
      </c>
      <c r="K65" s="9">
        <v>1500000</v>
      </c>
      <c r="M65" s="9">
        <v>28175506650</v>
      </c>
      <c r="O65" s="9">
        <v>28772398122</v>
      </c>
      <c r="Q65" s="81">
        <v>-596891472</v>
      </c>
      <c r="R65" s="81"/>
    </row>
    <row r="66" spans="1:18" ht="21.75" customHeight="1" x14ac:dyDescent="0.2">
      <c r="A66" s="8" t="s">
        <v>40</v>
      </c>
      <c r="C66" s="9">
        <v>10000</v>
      </c>
      <c r="E66" s="9">
        <v>4276683</v>
      </c>
      <c r="G66" s="9">
        <v>4276683</v>
      </c>
      <c r="I66" s="9">
        <v>0</v>
      </c>
      <c r="K66" s="9">
        <v>10000</v>
      </c>
      <c r="M66" s="9">
        <v>4276683</v>
      </c>
      <c r="O66" s="9">
        <v>4276683</v>
      </c>
      <c r="Q66" s="81">
        <v>0</v>
      </c>
      <c r="R66" s="81"/>
    </row>
    <row r="67" spans="1:18" ht="21.75" customHeight="1" x14ac:dyDescent="0.2">
      <c r="A67" s="8" t="s">
        <v>66</v>
      </c>
      <c r="C67" s="9">
        <v>54575949</v>
      </c>
      <c r="E67" s="9">
        <v>191109737430</v>
      </c>
      <c r="G67" s="9">
        <v>191199259276</v>
      </c>
      <c r="I67" s="9">
        <v>-89521845</v>
      </c>
      <c r="K67" s="9">
        <v>54575949</v>
      </c>
      <c r="M67" s="9">
        <v>191109737430</v>
      </c>
      <c r="O67" s="9">
        <v>192152151837</v>
      </c>
      <c r="Q67" s="81">
        <v>-1042414406</v>
      </c>
      <c r="R67" s="81"/>
    </row>
    <row r="68" spans="1:18" ht="21.75" customHeight="1" x14ac:dyDescent="0.2">
      <c r="A68" s="8" t="s">
        <v>57</v>
      </c>
      <c r="C68" s="9">
        <v>10000</v>
      </c>
      <c r="E68" s="9">
        <v>13217036</v>
      </c>
      <c r="G68" s="9">
        <v>13217036</v>
      </c>
      <c r="I68" s="9">
        <v>0</v>
      </c>
      <c r="K68" s="9">
        <v>10000</v>
      </c>
      <c r="M68" s="9">
        <v>13217036</v>
      </c>
      <c r="O68" s="9">
        <v>13217036</v>
      </c>
      <c r="Q68" s="81">
        <v>0</v>
      </c>
      <c r="R68" s="81"/>
    </row>
    <row r="69" spans="1:18" ht="21.75" customHeight="1" x14ac:dyDescent="0.2">
      <c r="A69" s="8" t="s">
        <v>32</v>
      </c>
      <c r="C69" s="9">
        <v>3109557</v>
      </c>
      <c r="E69" s="9">
        <v>18019437526</v>
      </c>
      <c r="G69" s="9">
        <v>18026808491</v>
      </c>
      <c r="I69" s="9">
        <v>-7370964</v>
      </c>
      <c r="K69" s="9">
        <v>3109557</v>
      </c>
      <c r="M69" s="9">
        <v>18019437526</v>
      </c>
      <c r="O69" s="9">
        <v>18321511522</v>
      </c>
      <c r="Q69" s="81">
        <v>-302073995</v>
      </c>
      <c r="R69" s="81"/>
    </row>
    <row r="70" spans="1:18" ht="21.75" customHeight="1" x14ac:dyDescent="0.2">
      <c r="A70" s="8" t="s">
        <v>105</v>
      </c>
      <c r="C70" s="9">
        <v>350037</v>
      </c>
      <c r="E70" s="9">
        <v>266516689677</v>
      </c>
      <c r="G70" s="9">
        <v>258536687194</v>
      </c>
      <c r="I70" s="9">
        <v>7980002483</v>
      </c>
      <c r="K70" s="9">
        <v>350037</v>
      </c>
      <c r="M70" s="9">
        <v>266516689677</v>
      </c>
      <c r="O70" s="9">
        <v>251889600514</v>
      </c>
      <c r="Q70" s="81">
        <v>14627089163</v>
      </c>
      <c r="R70" s="81"/>
    </row>
    <row r="71" spans="1:18" ht="21.75" customHeight="1" x14ac:dyDescent="0.2">
      <c r="A71" s="8" t="s">
        <v>138</v>
      </c>
      <c r="C71" s="9">
        <v>1686341</v>
      </c>
      <c r="E71" s="9">
        <v>1511960208641</v>
      </c>
      <c r="G71" s="9">
        <v>1542719197591</v>
      </c>
      <c r="I71" s="9">
        <v>-30758988949</v>
      </c>
      <c r="K71" s="9">
        <v>1686341</v>
      </c>
      <c r="M71" s="9">
        <v>1511960208641</v>
      </c>
      <c r="O71" s="9">
        <v>1563365642229</v>
      </c>
      <c r="Q71" s="81">
        <v>-51405433587</v>
      </c>
      <c r="R71" s="81"/>
    </row>
    <row r="72" spans="1:18" ht="21.75" customHeight="1" x14ac:dyDescent="0.2">
      <c r="A72" s="8" t="s">
        <v>147</v>
      </c>
      <c r="C72" s="9">
        <v>1300000</v>
      </c>
      <c r="E72" s="9">
        <v>1118556254140</v>
      </c>
      <c r="G72" s="9">
        <v>1112871846718</v>
      </c>
      <c r="I72" s="9">
        <v>5684407422</v>
      </c>
      <c r="K72" s="9">
        <v>1300000</v>
      </c>
      <c r="M72" s="9">
        <v>1118556254140</v>
      </c>
      <c r="O72" s="9">
        <v>1100744244689</v>
      </c>
      <c r="Q72" s="81">
        <v>17812009451</v>
      </c>
      <c r="R72" s="81"/>
    </row>
    <row r="73" spans="1:18" ht="21.75" customHeight="1" x14ac:dyDescent="0.2">
      <c r="A73" s="8" t="s">
        <v>141</v>
      </c>
      <c r="C73" s="9">
        <v>1095000</v>
      </c>
      <c r="E73" s="9">
        <v>915774781553</v>
      </c>
      <c r="G73" s="9">
        <v>911292100337</v>
      </c>
      <c r="I73" s="9">
        <v>4482681216</v>
      </c>
      <c r="K73" s="9">
        <v>1095000</v>
      </c>
      <c r="M73" s="9">
        <v>915774781553</v>
      </c>
      <c r="O73" s="9">
        <v>903095009930</v>
      </c>
      <c r="Q73" s="81">
        <v>12679771623</v>
      </c>
      <c r="R73" s="81"/>
    </row>
    <row r="74" spans="1:18" ht="21.75" customHeight="1" x14ac:dyDescent="0.2">
      <c r="A74" s="8" t="s">
        <v>120</v>
      </c>
      <c r="C74" s="9">
        <v>810000</v>
      </c>
      <c r="E74" s="9">
        <v>728603606250</v>
      </c>
      <c r="G74" s="9">
        <v>728603606250</v>
      </c>
      <c r="I74" s="9">
        <v>0</v>
      </c>
      <c r="K74" s="9">
        <v>810000</v>
      </c>
      <c r="M74" s="9">
        <v>728603606250</v>
      </c>
      <c r="O74" s="9">
        <v>728603606250</v>
      </c>
      <c r="Q74" s="81">
        <v>0</v>
      </c>
      <c r="R74" s="81"/>
    </row>
    <row r="75" spans="1:18" ht="21.75" customHeight="1" x14ac:dyDescent="0.2">
      <c r="A75" s="8" t="s">
        <v>126</v>
      </c>
      <c r="C75" s="9">
        <v>817000</v>
      </c>
      <c r="E75" s="9">
        <v>658870674160</v>
      </c>
      <c r="G75" s="9">
        <v>679243740279</v>
      </c>
      <c r="I75" s="9">
        <v>-20373066118</v>
      </c>
      <c r="K75" s="9">
        <v>817000</v>
      </c>
      <c r="M75" s="9">
        <v>658870674160</v>
      </c>
      <c r="O75" s="9">
        <v>679243740279</v>
      </c>
      <c r="Q75" s="81">
        <v>-20373066118</v>
      </c>
      <c r="R75" s="81"/>
    </row>
    <row r="76" spans="1:18" ht="21.75" customHeight="1" x14ac:dyDescent="0.2">
      <c r="A76" s="8" t="s">
        <v>101</v>
      </c>
      <c r="C76" s="9">
        <v>3275000</v>
      </c>
      <c r="E76" s="9">
        <v>3085018933329</v>
      </c>
      <c r="G76" s="9">
        <v>2945897296875</v>
      </c>
      <c r="I76" s="9">
        <v>139121636454</v>
      </c>
      <c r="K76" s="9">
        <v>3275000</v>
      </c>
      <c r="M76" s="9">
        <v>3085018933329</v>
      </c>
      <c r="O76" s="9">
        <v>2945897296875</v>
      </c>
      <c r="Q76" s="81">
        <v>139121636454</v>
      </c>
      <c r="R76" s="81"/>
    </row>
    <row r="77" spans="1:18" ht="21.75" customHeight="1" x14ac:dyDescent="0.2">
      <c r="A77" s="8" t="s">
        <v>123</v>
      </c>
      <c r="C77" s="9">
        <v>730000</v>
      </c>
      <c r="E77" s="9">
        <v>707714970625</v>
      </c>
      <c r="G77" s="9">
        <v>707714970625</v>
      </c>
      <c r="I77" s="9">
        <v>0</v>
      </c>
      <c r="K77" s="9">
        <v>730000</v>
      </c>
      <c r="M77" s="9">
        <v>707714970625</v>
      </c>
      <c r="O77" s="9">
        <v>707714970625</v>
      </c>
      <c r="Q77" s="81">
        <v>0</v>
      </c>
      <c r="R77" s="81"/>
    </row>
    <row r="78" spans="1:18" ht="21.75" customHeight="1" x14ac:dyDescent="0.2">
      <c r="A78" s="8" t="s">
        <v>150</v>
      </c>
      <c r="C78" s="9">
        <v>1068750</v>
      </c>
      <c r="E78" s="9">
        <v>853659195278</v>
      </c>
      <c r="G78" s="9">
        <v>849108795904</v>
      </c>
      <c r="I78" s="9">
        <v>4550399374</v>
      </c>
      <c r="K78" s="9">
        <v>1068750</v>
      </c>
      <c r="M78" s="9">
        <v>853659195278</v>
      </c>
      <c r="O78" s="9">
        <v>1000136250000</v>
      </c>
      <c r="Q78" s="81">
        <v>-146477054721</v>
      </c>
      <c r="R78" s="81"/>
    </row>
    <row r="79" spans="1:18" ht="21.75" customHeight="1" x14ac:dyDescent="0.2">
      <c r="A79" s="8" t="s">
        <v>132</v>
      </c>
      <c r="C79" s="9">
        <v>275000</v>
      </c>
      <c r="E79" s="9">
        <v>257966404454</v>
      </c>
      <c r="G79" s="9">
        <v>256473966409</v>
      </c>
      <c r="I79" s="9">
        <v>1492438045</v>
      </c>
      <c r="K79" s="9">
        <v>275000</v>
      </c>
      <c r="M79" s="9">
        <v>257966404454</v>
      </c>
      <c r="O79" s="9">
        <v>256473966409</v>
      </c>
      <c r="Q79" s="81">
        <v>1492438045</v>
      </c>
      <c r="R79" s="81"/>
    </row>
    <row r="80" spans="1:18" ht="21.75" customHeight="1" x14ac:dyDescent="0.2">
      <c r="A80" s="8" t="s">
        <v>117</v>
      </c>
      <c r="C80" s="9">
        <v>250000</v>
      </c>
      <c r="E80" s="9">
        <v>249864062500</v>
      </c>
      <c r="G80" s="9">
        <v>249864062500</v>
      </c>
      <c r="I80" s="9">
        <v>0</v>
      </c>
      <c r="K80" s="9">
        <v>250000</v>
      </c>
      <c r="M80" s="9">
        <v>249864062500</v>
      </c>
      <c r="O80" s="9">
        <v>249864062500</v>
      </c>
      <c r="Q80" s="81">
        <v>0</v>
      </c>
      <c r="R80" s="81"/>
    </row>
    <row r="81" spans="1:18" ht="21.75" customHeight="1" x14ac:dyDescent="0.2">
      <c r="A81" s="8" t="s">
        <v>111</v>
      </c>
      <c r="C81" s="9">
        <v>1358000</v>
      </c>
      <c r="E81" s="9">
        <v>1221535428750</v>
      </c>
      <c r="G81" s="9">
        <v>1221535428750</v>
      </c>
      <c r="I81" s="9">
        <v>0</v>
      </c>
      <c r="K81" s="9">
        <v>1358000</v>
      </c>
      <c r="M81" s="9">
        <v>1221535428750</v>
      </c>
      <c r="O81" s="9">
        <v>1221535428750</v>
      </c>
      <c r="Q81" s="81">
        <v>0</v>
      </c>
      <c r="R81" s="81"/>
    </row>
    <row r="82" spans="1:18" ht="21.75" customHeight="1" x14ac:dyDescent="0.2">
      <c r="A82" s="8" t="s">
        <v>144</v>
      </c>
      <c r="C82" s="9">
        <v>2940000</v>
      </c>
      <c r="E82" s="9">
        <v>2386087698949</v>
      </c>
      <c r="G82" s="9">
        <v>2376949270673</v>
      </c>
      <c r="I82" s="9">
        <v>9138428276</v>
      </c>
      <c r="K82" s="9">
        <v>2940000</v>
      </c>
      <c r="M82" s="9">
        <v>2386087698949</v>
      </c>
      <c r="O82" s="9">
        <v>2356956387717</v>
      </c>
      <c r="Q82" s="81">
        <v>29131311232</v>
      </c>
      <c r="R82" s="81"/>
    </row>
    <row r="83" spans="1:18" ht="21.75" customHeight="1" x14ac:dyDescent="0.2">
      <c r="A83" s="8" t="s">
        <v>129</v>
      </c>
      <c r="C83" s="9">
        <v>380000</v>
      </c>
      <c r="E83" s="9">
        <v>296071723415</v>
      </c>
      <c r="G83" s="9">
        <v>302315526500</v>
      </c>
      <c r="I83" s="9">
        <v>-6243803084</v>
      </c>
      <c r="K83" s="9">
        <v>380000</v>
      </c>
      <c r="M83" s="9">
        <v>296071723415</v>
      </c>
      <c r="O83" s="9">
        <v>302315526500</v>
      </c>
      <c r="Q83" s="81">
        <v>-6243803084</v>
      </c>
      <c r="R83" s="81"/>
    </row>
    <row r="84" spans="1:18" ht="21.75" customHeight="1" x14ac:dyDescent="0.2">
      <c r="A84" s="8" t="s">
        <v>114</v>
      </c>
      <c r="C84" s="9">
        <v>1700000</v>
      </c>
      <c r="E84" s="9">
        <v>1699075625000</v>
      </c>
      <c r="G84" s="9">
        <v>1699075625000</v>
      </c>
      <c r="I84" s="9">
        <v>0</v>
      </c>
      <c r="K84" s="9">
        <v>1700000</v>
      </c>
      <c r="M84" s="9">
        <v>1699075625000</v>
      </c>
      <c r="O84" s="9">
        <v>1699075625000</v>
      </c>
      <c r="Q84" s="81">
        <v>0</v>
      </c>
      <c r="R84" s="81"/>
    </row>
    <row r="85" spans="1:18" ht="21.75" customHeight="1" x14ac:dyDescent="0.2">
      <c r="A85" s="11" t="s">
        <v>135</v>
      </c>
      <c r="C85" s="13">
        <v>228899</v>
      </c>
      <c r="E85" s="13">
        <v>199104766573</v>
      </c>
      <c r="G85" s="13">
        <v>201440554587</v>
      </c>
      <c r="I85" s="13">
        <v>-2335788013</v>
      </c>
      <c r="K85" s="13">
        <v>228899</v>
      </c>
      <c r="M85" s="13">
        <v>199104766573</v>
      </c>
      <c r="O85" s="13">
        <v>200733641270</v>
      </c>
      <c r="Q85" s="89">
        <v>-1628874696</v>
      </c>
      <c r="R85" s="89"/>
    </row>
    <row r="86" spans="1:18" ht="21.75" customHeight="1" x14ac:dyDescent="0.2">
      <c r="A86" s="15" t="s">
        <v>72</v>
      </c>
      <c r="C86" s="16">
        <v>618919270</v>
      </c>
      <c r="E86" s="16">
        <v>19096123018323</v>
      </c>
      <c r="G86" s="16">
        <v>19020888420020</v>
      </c>
      <c r="I86" s="16">
        <v>75234598335</v>
      </c>
      <c r="K86" s="16">
        <v>618919270</v>
      </c>
      <c r="M86" s="16">
        <v>19096123018323</v>
      </c>
      <c r="O86" s="16">
        <v>19187964606210</v>
      </c>
      <c r="Q86" s="102">
        <v>-91841587863</v>
      </c>
      <c r="R86" s="102"/>
    </row>
    <row r="89" spans="1:18" x14ac:dyDescent="0.2">
      <c r="Q89" s="20"/>
    </row>
    <row r="90" spans="1:18" x14ac:dyDescent="0.2">
      <c r="Q90" s="20"/>
    </row>
    <row r="91" spans="1:18" x14ac:dyDescent="0.2">
      <c r="Q91" s="41"/>
    </row>
  </sheetData>
  <mergeCells count="8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83:R83"/>
    <mergeCell ref="Q84:R84"/>
    <mergeCell ref="Q85:R85"/>
    <mergeCell ref="Q86:R86"/>
    <mergeCell ref="Q78:R78"/>
    <mergeCell ref="Q79:R79"/>
    <mergeCell ref="Q80:R80"/>
    <mergeCell ref="Q81:R81"/>
    <mergeCell ref="Q82:R82"/>
  </mergeCells>
  <pageMargins left="0.39" right="0.39" top="0.39" bottom="0.39" header="0" footer="0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3"/>
  <sheetViews>
    <sheetView rightToLeft="1" view="pageBreakPreview" topLeftCell="A55" zoomScaleNormal="100" zoomScaleSheetLayoutView="100" workbookViewId="0">
      <selection activeCell="G91" sqref="G9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4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8.28515625" bestFit="1" customWidth="1"/>
    <col min="25" max="25" width="1.28515625" customWidth="1"/>
    <col min="26" max="26" width="20.28515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0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30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 spans="1:30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30" ht="14.45" customHeight="1" x14ac:dyDescent="0.2">
      <c r="A4" s="1" t="s">
        <v>3</v>
      </c>
      <c r="B4" s="87" t="s">
        <v>4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</row>
    <row r="5" spans="1:30" ht="14.45" customHeight="1" x14ac:dyDescent="0.2">
      <c r="A5" s="87" t="s">
        <v>5</v>
      </c>
      <c r="B5" s="87"/>
      <c r="C5" s="87" t="s">
        <v>6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</row>
    <row r="6" spans="1:30" ht="14.45" customHeight="1" x14ac:dyDescent="0.2">
      <c r="F6" s="84" t="s">
        <v>7</v>
      </c>
      <c r="G6" s="84"/>
      <c r="H6" s="84"/>
      <c r="I6" s="84"/>
      <c r="J6" s="84"/>
      <c r="L6" s="84" t="s">
        <v>8</v>
      </c>
      <c r="M6" s="84"/>
      <c r="N6" s="84"/>
      <c r="O6" s="84"/>
      <c r="P6" s="84"/>
      <c r="Q6" s="84"/>
      <c r="R6" s="84"/>
      <c r="T6" s="84" t="s">
        <v>9</v>
      </c>
      <c r="U6" s="84"/>
      <c r="V6" s="84"/>
      <c r="W6" s="84"/>
      <c r="X6" s="84"/>
      <c r="Y6" s="84"/>
      <c r="Z6" s="84"/>
      <c r="AA6" s="84"/>
      <c r="AB6" s="84"/>
    </row>
    <row r="7" spans="1:30" ht="14.45" customHeight="1" x14ac:dyDescent="0.2">
      <c r="F7" s="3"/>
      <c r="G7" s="3"/>
      <c r="H7" s="3"/>
      <c r="I7" s="3"/>
      <c r="J7" s="3"/>
      <c r="L7" s="83" t="s">
        <v>10</v>
      </c>
      <c r="M7" s="83"/>
      <c r="N7" s="83"/>
      <c r="O7" s="3"/>
      <c r="P7" s="83" t="s">
        <v>11</v>
      </c>
      <c r="Q7" s="83"/>
      <c r="R7" s="83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 x14ac:dyDescent="0.2">
      <c r="A8" s="84" t="s">
        <v>12</v>
      </c>
      <c r="B8" s="84"/>
      <c r="C8" s="84"/>
      <c r="E8" s="84" t="s">
        <v>13</v>
      </c>
      <c r="F8" s="8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85" t="s">
        <v>19</v>
      </c>
      <c r="B9" s="85"/>
      <c r="C9" s="85"/>
      <c r="E9" s="86">
        <v>1675000</v>
      </c>
      <c r="F9" s="86"/>
      <c r="H9" s="6">
        <v>7056959395</v>
      </c>
      <c r="J9" s="6">
        <v>7474248968.25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4110</v>
      </c>
      <c r="X9" s="6">
        <v>7056959395</v>
      </c>
      <c r="Z9" s="6">
        <v>6831034747.5</v>
      </c>
      <c r="AB9" s="7">
        <v>0.02</v>
      </c>
      <c r="AD9" s="20">
        <f t="shared" ref="AD9:AD61" si="0">T9-(E9+L9+P9)</f>
        <v>0</v>
      </c>
    </row>
    <row r="10" spans="1:30" ht="21.75" customHeight="1" x14ac:dyDescent="0.2">
      <c r="A10" s="80" t="s">
        <v>20</v>
      </c>
      <c r="B10" s="80"/>
      <c r="C10" s="80"/>
      <c r="E10" s="81">
        <v>56300000</v>
      </c>
      <c r="F10" s="81"/>
      <c r="H10" s="9">
        <v>79254694032</v>
      </c>
      <c r="J10" s="9">
        <v>70613108464</v>
      </c>
      <c r="L10" s="9">
        <v>23755229</v>
      </c>
      <c r="N10" s="9">
        <v>0</v>
      </c>
      <c r="P10" s="9">
        <v>0</v>
      </c>
      <c r="R10" s="9">
        <v>0</v>
      </c>
      <c r="T10" s="9">
        <v>80055229</v>
      </c>
      <c r="V10" s="9">
        <v>869</v>
      </c>
      <c r="X10" s="9">
        <v>79254694032</v>
      </c>
      <c r="Z10" s="9">
        <v>69030233407.372299</v>
      </c>
      <c r="AB10" s="10">
        <v>0.19</v>
      </c>
      <c r="AD10" s="20">
        <f t="shared" si="0"/>
        <v>0</v>
      </c>
    </row>
    <row r="11" spans="1:30" ht="21.75" customHeight="1" x14ac:dyDescent="0.2">
      <c r="A11" s="80" t="s">
        <v>21</v>
      </c>
      <c r="B11" s="80"/>
      <c r="C11" s="80"/>
      <c r="E11" s="81">
        <v>67939560</v>
      </c>
      <c r="F11" s="81"/>
      <c r="H11" s="9">
        <v>145176983208</v>
      </c>
      <c r="J11" s="9">
        <v>218220371370.284</v>
      </c>
      <c r="L11" s="9">
        <v>0</v>
      </c>
      <c r="N11" s="9">
        <v>0</v>
      </c>
      <c r="P11" s="9">
        <v>0</v>
      </c>
      <c r="R11" s="9">
        <v>0</v>
      </c>
      <c r="T11" s="9">
        <v>67939560</v>
      </c>
      <c r="V11" s="9">
        <v>3056</v>
      </c>
      <c r="X11" s="9">
        <v>145176983208</v>
      </c>
      <c r="Z11" s="9">
        <v>206018367286.867</v>
      </c>
      <c r="AB11" s="10">
        <v>0.56000000000000005</v>
      </c>
      <c r="AD11" s="20">
        <f t="shared" si="0"/>
        <v>0</v>
      </c>
    </row>
    <row r="12" spans="1:30" ht="21.75" customHeight="1" x14ac:dyDescent="0.2">
      <c r="A12" s="80" t="s">
        <v>22</v>
      </c>
      <c r="B12" s="80"/>
      <c r="C12" s="80"/>
      <c r="E12" s="81">
        <v>166631</v>
      </c>
      <c r="F12" s="81"/>
      <c r="H12" s="9">
        <v>16246775821</v>
      </c>
      <c r="J12" s="9">
        <v>13119962477.0595</v>
      </c>
      <c r="L12" s="9">
        <v>0</v>
      </c>
      <c r="N12" s="9">
        <v>0</v>
      </c>
      <c r="P12" s="9">
        <v>0</v>
      </c>
      <c r="R12" s="9">
        <v>0</v>
      </c>
      <c r="T12" s="9">
        <v>166631</v>
      </c>
      <c r="V12" s="9">
        <v>71550</v>
      </c>
      <c r="X12" s="9">
        <v>16246775821</v>
      </c>
      <c r="Z12" s="9">
        <v>11830287526.5735</v>
      </c>
      <c r="AB12" s="10">
        <v>0.03</v>
      </c>
      <c r="AD12" s="20">
        <f t="shared" si="0"/>
        <v>0</v>
      </c>
    </row>
    <row r="13" spans="1:30" ht="21.75" customHeight="1" x14ac:dyDescent="0.2">
      <c r="A13" s="80" t="s">
        <v>23</v>
      </c>
      <c r="B13" s="80"/>
      <c r="C13" s="80"/>
      <c r="E13" s="81">
        <v>19373830</v>
      </c>
      <c r="F13" s="81"/>
      <c r="H13" s="9">
        <v>35129056082</v>
      </c>
      <c r="J13" s="9">
        <v>37064007527.024803</v>
      </c>
      <c r="L13" s="9">
        <v>0</v>
      </c>
      <c r="N13" s="9">
        <v>0</v>
      </c>
      <c r="P13" s="9">
        <v>0</v>
      </c>
      <c r="R13" s="9">
        <v>0</v>
      </c>
      <c r="T13" s="9">
        <v>19373830</v>
      </c>
      <c r="V13" s="9">
        <v>1869</v>
      </c>
      <c r="X13" s="9">
        <v>35129056082</v>
      </c>
      <c r="Z13" s="9">
        <v>35929787379.672897</v>
      </c>
      <c r="AB13" s="10">
        <v>0.1</v>
      </c>
      <c r="AD13" s="20">
        <f t="shared" si="0"/>
        <v>0</v>
      </c>
    </row>
    <row r="14" spans="1:30" ht="21.75" customHeight="1" x14ac:dyDescent="0.2">
      <c r="A14" s="80" t="s">
        <v>24</v>
      </c>
      <c r="B14" s="80"/>
      <c r="C14" s="80"/>
      <c r="E14" s="81">
        <v>62980612</v>
      </c>
      <c r="F14" s="81"/>
      <c r="H14" s="9">
        <v>112200919555</v>
      </c>
      <c r="J14" s="9">
        <v>133111734081.481</v>
      </c>
      <c r="L14" s="9">
        <v>0</v>
      </c>
      <c r="N14" s="9">
        <v>0</v>
      </c>
      <c r="P14" s="9">
        <v>0</v>
      </c>
      <c r="R14" s="9">
        <v>0</v>
      </c>
      <c r="T14" s="9">
        <v>62980612</v>
      </c>
      <c r="V14" s="9">
        <v>2107</v>
      </c>
      <c r="X14" s="9">
        <v>112200919555</v>
      </c>
      <c r="Z14" s="9">
        <v>131674377328.489</v>
      </c>
      <c r="AB14" s="10">
        <v>0.36</v>
      </c>
      <c r="AD14" s="20">
        <f t="shared" si="0"/>
        <v>0</v>
      </c>
    </row>
    <row r="15" spans="1:30" ht="21.75" customHeight="1" x14ac:dyDescent="0.2">
      <c r="A15" s="80" t="s">
        <v>25</v>
      </c>
      <c r="B15" s="80"/>
      <c r="C15" s="80"/>
      <c r="E15" s="81">
        <v>4300000</v>
      </c>
      <c r="F15" s="81"/>
      <c r="H15" s="9">
        <v>30177267281</v>
      </c>
      <c r="J15" s="9">
        <v>27264602790</v>
      </c>
      <c r="L15" s="9">
        <v>0</v>
      </c>
      <c r="N15" s="9">
        <v>0</v>
      </c>
      <c r="P15" s="9">
        <v>0</v>
      </c>
      <c r="R15" s="9">
        <v>0</v>
      </c>
      <c r="T15" s="9">
        <v>4300000</v>
      </c>
      <c r="V15" s="9">
        <v>6130</v>
      </c>
      <c r="X15" s="9">
        <v>30177267281</v>
      </c>
      <c r="Z15" s="9">
        <v>26155244930</v>
      </c>
      <c r="AB15" s="10">
        <v>7.0000000000000007E-2</v>
      </c>
      <c r="AD15" s="20">
        <f t="shared" si="0"/>
        <v>0</v>
      </c>
    </row>
    <row r="16" spans="1:30" ht="21.75" customHeight="1" x14ac:dyDescent="0.2">
      <c r="A16" s="80" t="s">
        <v>26</v>
      </c>
      <c r="B16" s="80"/>
      <c r="C16" s="80"/>
      <c r="E16" s="81">
        <v>8000000</v>
      </c>
      <c r="F16" s="81"/>
      <c r="H16" s="9">
        <v>70014719255</v>
      </c>
      <c r="J16" s="9">
        <v>60250634400</v>
      </c>
      <c r="L16" s="9">
        <v>0</v>
      </c>
      <c r="N16" s="9">
        <v>0</v>
      </c>
      <c r="P16" s="9">
        <v>0</v>
      </c>
      <c r="R16" s="9">
        <v>0</v>
      </c>
      <c r="T16" s="9">
        <v>8000000</v>
      </c>
      <c r="V16" s="9">
        <v>6930</v>
      </c>
      <c r="X16" s="9">
        <v>70014719255</v>
      </c>
      <c r="Z16" s="9">
        <v>55011448800</v>
      </c>
      <c r="AB16" s="10">
        <v>0.15</v>
      </c>
      <c r="AD16" s="20">
        <f t="shared" si="0"/>
        <v>0</v>
      </c>
    </row>
    <row r="17" spans="1:30" ht="21.75" customHeight="1" x14ac:dyDescent="0.2">
      <c r="A17" s="80" t="s">
        <v>27</v>
      </c>
      <c r="B17" s="80"/>
      <c r="C17" s="80"/>
      <c r="E17" s="81">
        <v>15799730</v>
      </c>
      <c r="F17" s="81"/>
      <c r="H17" s="9">
        <v>69743070543</v>
      </c>
      <c r="J17" s="9">
        <v>61801091659.348198</v>
      </c>
      <c r="L17" s="9">
        <v>3309304</v>
      </c>
      <c r="N17" s="9">
        <v>0</v>
      </c>
      <c r="P17" s="9">
        <v>0</v>
      </c>
      <c r="R17" s="9">
        <v>0</v>
      </c>
      <c r="T17" s="9">
        <v>19109034</v>
      </c>
      <c r="V17" s="9">
        <v>3077</v>
      </c>
      <c r="X17" s="9">
        <v>69743070543</v>
      </c>
      <c r="Z17" s="9">
        <v>58343985231.412903</v>
      </c>
      <c r="AB17" s="10">
        <v>0.16</v>
      </c>
      <c r="AD17" s="20">
        <f t="shared" si="0"/>
        <v>0</v>
      </c>
    </row>
    <row r="18" spans="1:30" ht="21.75" customHeight="1" x14ac:dyDescent="0.2">
      <c r="A18" s="80" t="s">
        <v>28</v>
      </c>
      <c r="B18" s="80"/>
      <c r="C18" s="80"/>
      <c r="E18" s="81">
        <v>705704</v>
      </c>
      <c r="F18" s="81"/>
      <c r="H18" s="9">
        <v>30200318093</v>
      </c>
      <c r="J18" s="9">
        <v>26329358943.807999</v>
      </c>
      <c r="L18" s="9">
        <v>0</v>
      </c>
      <c r="N18" s="9">
        <v>0</v>
      </c>
      <c r="P18" s="9">
        <v>0</v>
      </c>
      <c r="R18" s="9">
        <v>0</v>
      </c>
      <c r="T18" s="9">
        <v>705704</v>
      </c>
      <c r="V18" s="9">
        <v>34390</v>
      </c>
      <c r="X18" s="9">
        <v>30200318093</v>
      </c>
      <c r="Z18" s="9">
        <v>24081559948.871201</v>
      </c>
      <c r="AB18" s="10">
        <v>7.0000000000000007E-2</v>
      </c>
      <c r="AD18" s="20">
        <f t="shared" si="0"/>
        <v>0</v>
      </c>
    </row>
    <row r="19" spans="1:30" ht="21.75" customHeight="1" x14ac:dyDescent="0.2">
      <c r="A19" s="80" t="s">
        <v>29</v>
      </c>
      <c r="B19" s="80"/>
      <c r="C19" s="80"/>
      <c r="E19" s="81">
        <v>64000</v>
      </c>
      <c r="F19" s="81"/>
      <c r="H19" s="9">
        <v>39995745247</v>
      </c>
      <c r="J19" s="9">
        <v>33609534387.200001</v>
      </c>
      <c r="L19" s="9">
        <v>2427443</v>
      </c>
      <c r="N19" s="9">
        <v>0</v>
      </c>
      <c r="P19" s="9">
        <v>0</v>
      </c>
      <c r="R19" s="9">
        <v>0</v>
      </c>
      <c r="T19" s="9">
        <v>2491443</v>
      </c>
      <c r="V19" s="9">
        <v>13060</v>
      </c>
      <c r="X19" s="9">
        <v>39995745247</v>
      </c>
      <c r="Z19" s="9">
        <v>32286724941.666599</v>
      </c>
      <c r="AB19" s="10">
        <v>0.09</v>
      </c>
      <c r="AD19" s="20">
        <f t="shared" si="0"/>
        <v>0</v>
      </c>
    </row>
    <row r="20" spans="1:30" ht="21.75" customHeight="1" x14ac:dyDescent="0.2">
      <c r="A20" s="80" t="s">
        <v>30</v>
      </c>
      <c r="B20" s="80"/>
      <c r="C20" s="80"/>
      <c r="E20" s="81">
        <v>3720858</v>
      </c>
      <c r="F20" s="81"/>
      <c r="H20" s="9">
        <v>59792798251</v>
      </c>
      <c r="J20" s="9">
        <v>42200654624.353798</v>
      </c>
      <c r="L20" s="9">
        <v>0</v>
      </c>
      <c r="N20" s="9">
        <v>0</v>
      </c>
      <c r="P20" s="9">
        <v>0</v>
      </c>
      <c r="R20" s="9">
        <v>0</v>
      </c>
      <c r="T20" s="9">
        <v>3720858</v>
      </c>
      <c r="V20" s="9">
        <v>10510</v>
      </c>
      <c r="X20" s="9">
        <v>59792798251</v>
      </c>
      <c r="Z20" s="9">
        <v>38803926518.106598</v>
      </c>
      <c r="AB20" s="10">
        <v>0.11</v>
      </c>
      <c r="AD20" s="20">
        <f t="shared" si="0"/>
        <v>0</v>
      </c>
    </row>
    <row r="21" spans="1:30" ht="21.75" customHeight="1" x14ac:dyDescent="0.2">
      <c r="A21" s="80" t="s">
        <v>31</v>
      </c>
      <c r="B21" s="80"/>
      <c r="C21" s="80"/>
      <c r="E21" s="81">
        <v>1000000</v>
      </c>
      <c r="F21" s="81"/>
      <c r="H21" s="9">
        <v>46442407839</v>
      </c>
      <c r="J21" s="9">
        <v>59605658900</v>
      </c>
      <c r="L21" s="9">
        <v>0</v>
      </c>
      <c r="N21" s="9">
        <v>0</v>
      </c>
      <c r="P21" s="9">
        <v>0</v>
      </c>
      <c r="R21" s="9">
        <v>0</v>
      </c>
      <c r="T21" s="9">
        <v>1000000</v>
      </c>
      <c r="V21" s="9">
        <v>60710</v>
      </c>
      <c r="X21" s="9">
        <v>46442407839</v>
      </c>
      <c r="Z21" s="9">
        <v>60240711700</v>
      </c>
      <c r="AB21" s="10">
        <v>0.16</v>
      </c>
      <c r="AD21" s="20">
        <f t="shared" si="0"/>
        <v>0</v>
      </c>
    </row>
    <row r="22" spans="1:30" ht="21.75" customHeight="1" x14ac:dyDescent="0.2">
      <c r="A22" s="80" t="s">
        <v>32</v>
      </c>
      <c r="B22" s="80"/>
      <c r="C22" s="80"/>
      <c r="E22" s="81">
        <v>3109557</v>
      </c>
      <c r="F22" s="81"/>
      <c r="H22" s="9">
        <v>24777572952</v>
      </c>
      <c r="J22" s="9">
        <v>17772595916.486401</v>
      </c>
      <c r="L22" s="9">
        <v>0</v>
      </c>
      <c r="N22" s="9">
        <v>0</v>
      </c>
      <c r="P22" s="9">
        <v>0</v>
      </c>
      <c r="R22" s="9">
        <v>0</v>
      </c>
      <c r="T22" s="9">
        <v>3109557</v>
      </c>
      <c r="V22" s="9">
        <v>5840</v>
      </c>
      <c r="X22" s="9">
        <v>24777572952</v>
      </c>
      <c r="Z22" s="9">
        <v>18019437526.437599</v>
      </c>
      <c r="AB22" s="10">
        <v>0.05</v>
      </c>
      <c r="AD22" s="20">
        <f t="shared" si="0"/>
        <v>0</v>
      </c>
    </row>
    <row r="23" spans="1:30" ht="21.75" customHeight="1" x14ac:dyDescent="0.2">
      <c r="A23" s="80" t="s">
        <v>33</v>
      </c>
      <c r="B23" s="80"/>
      <c r="C23" s="80"/>
      <c r="E23" s="81">
        <v>83535415</v>
      </c>
      <c r="F23" s="81"/>
      <c r="H23" s="9">
        <v>354935965361</v>
      </c>
      <c r="J23" s="9">
        <v>151025008333.01501</v>
      </c>
      <c r="L23" s="9">
        <v>0</v>
      </c>
      <c r="N23" s="9">
        <v>0</v>
      </c>
      <c r="P23" s="9">
        <v>0</v>
      </c>
      <c r="R23" s="9">
        <v>0</v>
      </c>
      <c r="T23" s="9">
        <v>83535415</v>
      </c>
      <c r="V23" s="9">
        <v>1771</v>
      </c>
      <c r="X23" s="9">
        <v>354935965361</v>
      </c>
      <c r="Z23" s="9">
        <v>146797634334.67099</v>
      </c>
      <c r="AB23" s="10">
        <v>0.4</v>
      </c>
      <c r="AD23" s="20">
        <f t="shared" si="0"/>
        <v>0</v>
      </c>
    </row>
    <row r="24" spans="1:30" ht="21.75" customHeight="1" x14ac:dyDescent="0.2">
      <c r="A24" s="80" t="s">
        <v>34</v>
      </c>
      <c r="B24" s="80"/>
      <c r="C24" s="80"/>
      <c r="E24" s="81">
        <v>1747</v>
      </c>
      <c r="F24" s="81"/>
      <c r="H24" s="9">
        <v>3629984</v>
      </c>
      <c r="J24" s="9">
        <v>7464432.4411399998</v>
      </c>
      <c r="L24" s="9">
        <v>0</v>
      </c>
      <c r="N24" s="9">
        <v>0</v>
      </c>
      <c r="P24" s="9">
        <v>0</v>
      </c>
      <c r="R24" s="9">
        <v>0</v>
      </c>
      <c r="T24" s="9">
        <v>1747</v>
      </c>
      <c r="V24" s="9">
        <v>4007</v>
      </c>
      <c r="X24" s="9">
        <v>3629984</v>
      </c>
      <c r="Z24" s="9">
        <v>6946117.2298299996</v>
      </c>
      <c r="AB24" s="10">
        <v>0</v>
      </c>
      <c r="AD24" s="20">
        <f t="shared" si="0"/>
        <v>0</v>
      </c>
    </row>
    <row r="25" spans="1:30" ht="21.75" customHeight="1" x14ac:dyDescent="0.2">
      <c r="A25" s="80" t="s">
        <v>35</v>
      </c>
      <c r="B25" s="80"/>
      <c r="C25" s="80"/>
      <c r="E25" s="81">
        <v>23389916</v>
      </c>
      <c r="F25" s="81"/>
      <c r="H25" s="9">
        <v>75970447168</v>
      </c>
      <c r="J25" s="9">
        <v>16362423924.270599</v>
      </c>
      <c r="L25" s="9">
        <v>0</v>
      </c>
      <c r="N25" s="9">
        <v>0</v>
      </c>
      <c r="P25" s="9">
        <v>0</v>
      </c>
      <c r="R25" s="9">
        <v>0</v>
      </c>
      <c r="T25" s="9">
        <v>23389916</v>
      </c>
      <c r="V25" s="9">
        <v>627</v>
      </c>
      <c r="X25" s="9">
        <v>75970447168</v>
      </c>
      <c r="Z25" s="9">
        <v>14552113192.2236</v>
      </c>
      <c r="AB25" s="10">
        <v>0.04</v>
      </c>
      <c r="AD25" s="20">
        <f t="shared" si="0"/>
        <v>0</v>
      </c>
    </row>
    <row r="26" spans="1:30" ht="21.75" customHeight="1" x14ac:dyDescent="0.2">
      <c r="A26" s="80" t="s">
        <v>36</v>
      </c>
      <c r="B26" s="80"/>
      <c r="C26" s="80"/>
      <c r="E26" s="81">
        <v>1216959</v>
      </c>
      <c r="F26" s="81"/>
      <c r="H26" s="9">
        <v>21371509228</v>
      </c>
      <c r="J26" s="9">
        <v>14599302554.783701</v>
      </c>
      <c r="L26" s="9">
        <v>0</v>
      </c>
      <c r="N26" s="9">
        <v>0</v>
      </c>
      <c r="P26" s="9">
        <v>0</v>
      </c>
      <c r="R26" s="9">
        <v>0</v>
      </c>
      <c r="T26" s="9">
        <v>1216959</v>
      </c>
      <c r="V26" s="9">
        <v>10305</v>
      </c>
      <c r="X26" s="9">
        <v>21371509228</v>
      </c>
      <c r="Z26" s="9">
        <v>12443822400.9137</v>
      </c>
      <c r="AB26" s="10">
        <v>0.03</v>
      </c>
      <c r="AD26" s="20">
        <f t="shared" si="0"/>
        <v>0</v>
      </c>
    </row>
    <row r="27" spans="1:30" ht="21.75" customHeight="1" x14ac:dyDescent="0.2">
      <c r="A27" s="80" t="s">
        <v>37</v>
      </c>
      <c r="B27" s="80"/>
      <c r="C27" s="80"/>
      <c r="E27" s="81">
        <v>1500000</v>
      </c>
      <c r="F27" s="81"/>
      <c r="H27" s="9">
        <v>41039235463</v>
      </c>
      <c r="J27" s="9">
        <v>29678795700</v>
      </c>
      <c r="L27" s="9">
        <v>0</v>
      </c>
      <c r="N27" s="9">
        <v>0</v>
      </c>
      <c r="P27" s="9">
        <v>0</v>
      </c>
      <c r="R27" s="9">
        <v>0</v>
      </c>
      <c r="T27" s="9">
        <v>1500000</v>
      </c>
      <c r="V27" s="9">
        <v>18930</v>
      </c>
      <c r="X27" s="9">
        <v>41039235463</v>
      </c>
      <c r="Z27" s="9">
        <v>28175506650</v>
      </c>
      <c r="AB27" s="10">
        <v>0.08</v>
      </c>
      <c r="AD27" s="20">
        <f t="shared" si="0"/>
        <v>0</v>
      </c>
    </row>
    <row r="28" spans="1:30" ht="21.75" customHeight="1" x14ac:dyDescent="0.2">
      <c r="A28" s="80" t="s">
        <v>38</v>
      </c>
      <c r="B28" s="80"/>
      <c r="C28" s="80"/>
      <c r="E28" s="81">
        <v>10000</v>
      </c>
      <c r="F28" s="81"/>
      <c r="H28" s="9">
        <v>10109372</v>
      </c>
      <c r="J28" s="9">
        <v>7193957.5</v>
      </c>
      <c r="L28" s="9">
        <v>0</v>
      </c>
      <c r="N28" s="9">
        <v>0</v>
      </c>
      <c r="P28" s="9">
        <v>0</v>
      </c>
      <c r="R28" s="9">
        <v>0</v>
      </c>
      <c r="T28" s="9">
        <v>10000</v>
      </c>
      <c r="V28" s="9">
        <v>725</v>
      </c>
      <c r="X28" s="9">
        <v>10109372</v>
      </c>
      <c r="Z28" s="9">
        <v>7193957.5</v>
      </c>
      <c r="AB28" s="10">
        <v>0</v>
      </c>
      <c r="AD28" s="20">
        <f t="shared" si="0"/>
        <v>0</v>
      </c>
    </row>
    <row r="29" spans="1:30" ht="21.75" customHeight="1" x14ac:dyDescent="0.2">
      <c r="A29" s="80" t="s">
        <v>39</v>
      </c>
      <c r="B29" s="80"/>
      <c r="C29" s="80"/>
      <c r="E29" s="81">
        <v>10000</v>
      </c>
      <c r="F29" s="81"/>
      <c r="H29" s="9">
        <v>9608908</v>
      </c>
      <c r="J29" s="9">
        <v>9625019</v>
      </c>
      <c r="L29" s="9">
        <v>0</v>
      </c>
      <c r="N29" s="9">
        <v>0</v>
      </c>
      <c r="P29" s="9">
        <v>0</v>
      </c>
      <c r="R29" s="9">
        <v>0</v>
      </c>
      <c r="T29" s="9">
        <v>10000</v>
      </c>
      <c r="V29" s="9">
        <v>970</v>
      </c>
      <c r="X29" s="9">
        <v>9608908</v>
      </c>
      <c r="Z29" s="9">
        <v>9625019</v>
      </c>
      <c r="AB29" s="10">
        <v>0</v>
      </c>
      <c r="AD29" s="20">
        <f t="shared" si="0"/>
        <v>0</v>
      </c>
    </row>
    <row r="30" spans="1:30" ht="21.75" customHeight="1" x14ac:dyDescent="0.2">
      <c r="A30" s="80" t="s">
        <v>40</v>
      </c>
      <c r="B30" s="80"/>
      <c r="C30" s="80"/>
      <c r="E30" s="81">
        <v>10000</v>
      </c>
      <c r="F30" s="81"/>
      <c r="H30" s="9">
        <v>10109372</v>
      </c>
      <c r="J30" s="9">
        <v>4276683.7</v>
      </c>
      <c r="L30" s="9">
        <v>0</v>
      </c>
      <c r="N30" s="9">
        <v>0</v>
      </c>
      <c r="P30" s="9">
        <v>0</v>
      </c>
      <c r="R30" s="9">
        <v>0</v>
      </c>
      <c r="T30" s="9">
        <v>10000</v>
      </c>
      <c r="V30" s="9">
        <v>431</v>
      </c>
      <c r="X30" s="9">
        <v>10109372</v>
      </c>
      <c r="Z30" s="9">
        <v>4276683.7</v>
      </c>
      <c r="AB30" s="10">
        <v>0</v>
      </c>
      <c r="AD30" s="20">
        <f t="shared" si="0"/>
        <v>0</v>
      </c>
    </row>
    <row r="31" spans="1:30" ht="21.75" customHeight="1" x14ac:dyDescent="0.2">
      <c r="A31" s="80" t="s">
        <v>41</v>
      </c>
      <c r="B31" s="80"/>
      <c r="C31" s="80"/>
      <c r="E31" s="81">
        <v>10000</v>
      </c>
      <c r="F31" s="81"/>
      <c r="H31" s="9">
        <v>12411506</v>
      </c>
      <c r="J31" s="9">
        <v>4286606.4000000004</v>
      </c>
      <c r="L31" s="9">
        <v>0</v>
      </c>
      <c r="N31" s="9">
        <v>0</v>
      </c>
      <c r="P31" s="9">
        <v>0</v>
      </c>
      <c r="R31" s="9">
        <v>0</v>
      </c>
      <c r="T31" s="9">
        <v>10000</v>
      </c>
      <c r="V31" s="9">
        <v>432</v>
      </c>
      <c r="X31" s="9">
        <v>12411506</v>
      </c>
      <c r="Z31" s="9">
        <v>4286606.4000000004</v>
      </c>
      <c r="AB31" s="10">
        <v>0</v>
      </c>
      <c r="AD31" s="20">
        <f t="shared" si="0"/>
        <v>0</v>
      </c>
    </row>
    <row r="32" spans="1:30" ht="21.75" customHeight="1" x14ac:dyDescent="0.2">
      <c r="A32" s="80" t="s">
        <v>42</v>
      </c>
      <c r="B32" s="80"/>
      <c r="C32" s="80"/>
      <c r="E32" s="81">
        <v>10000</v>
      </c>
      <c r="F32" s="81"/>
      <c r="H32" s="9">
        <v>11110300</v>
      </c>
      <c r="J32" s="9">
        <v>11212651</v>
      </c>
      <c r="L32" s="9">
        <v>0</v>
      </c>
      <c r="N32" s="9">
        <v>0</v>
      </c>
      <c r="P32" s="9">
        <v>0</v>
      </c>
      <c r="R32" s="9">
        <v>0</v>
      </c>
      <c r="T32" s="9">
        <v>10000</v>
      </c>
      <c r="V32" s="9">
        <v>1130</v>
      </c>
      <c r="X32" s="9">
        <v>11110300</v>
      </c>
      <c r="Z32" s="9">
        <v>11212651</v>
      </c>
      <c r="AB32" s="10">
        <v>0</v>
      </c>
      <c r="AD32" s="20">
        <f t="shared" si="0"/>
        <v>0</v>
      </c>
    </row>
    <row r="33" spans="1:30" ht="21.75" customHeight="1" x14ac:dyDescent="0.2">
      <c r="A33" s="80" t="s">
        <v>43</v>
      </c>
      <c r="B33" s="80"/>
      <c r="C33" s="80"/>
      <c r="E33" s="81">
        <v>29700000</v>
      </c>
      <c r="F33" s="81"/>
      <c r="H33" s="9">
        <v>39829155536</v>
      </c>
      <c r="J33" s="9">
        <v>48920895540</v>
      </c>
      <c r="L33" s="9">
        <v>0</v>
      </c>
      <c r="N33" s="9">
        <v>0</v>
      </c>
      <c r="P33" s="9">
        <v>0</v>
      </c>
      <c r="R33" s="9">
        <v>0</v>
      </c>
      <c r="T33" s="9">
        <v>29700000</v>
      </c>
      <c r="V33" s="9">
        <v>1632</v>
      </c>
      <c r="X33" s="9">
        <v>39829155536</v>
      </c>
      <c r="Z33" s="9">
        <v>48095723808</v>
      </c>
      <c r="AB33" s="10">
        <v>0.13</v>
      </c>
      <c r="AD33" s="20">
        <f t="shared" si="0"/>
        <v>0</v>
      </c>
    </row>
    <row r="34" spans="1:30" ht="21.75" customHeight="1" x14ac:dyDescent="0.2">
      <c r="A34" s="80" t="s">
        <v>44</v>
      </c>
      <c r="B34" s="80"/>
      <c r="C34" s="80"/>
      <c r="E34" s="81">
        <v>4157482</v>
      </c>
      <c r="F34" s="81"/>
      <c r="H34" s="9">
        <v>21801476175</v>
      </c>
      <c r="J34" s="9">
        <v>55650899519.248596</v>
      </c>
      <c r="L34" s="9">
        <v>246369</v>
      </c>
      <c r="N34" s="9">
        <v>0</v>
      </c>
      <c r="P34" s="9">
        <v>0</v>
      </c>
      <c r="R34" s="9">
        <v>0</v>
      </c>
      <c r="T34" s="9">
        <v>4403851</v>
      </c>
      <c r="V34" s="9">
        <v>9927</v>
      </c>
      <c r="X34" s="9">
        <v>17430394420</v>
      </c>
      <c r="Z34" s="9">
        <v>43379096243.7808</v>
      </c>
      <c r="AB34" s="10">
        <v>0.12</v>
      </c>
      <c r="AD34" s="20">
        <f t="shared" si="0"/>
        <v>0</v>
      </c>
    </row>
    <row r="35" spans="1:30" ht="21.75" customHeight="1" x14ac:dyDescent="0.2">
      <c r="A35" s="80" t="s">
        <v>45</v>
      </c>
      <c r="B35" s="80"/>
      <c r="C35" s="80"/>
      <c r="E35" s="81">
        <v>4400000</v>
      </c>
      <c r="F35" s="81"/>
      <c r="H35" s="9">
        <v>49866594842</v>
      </c>
      <c r="J35" s="9">
        <v>65882758920</v>
      </c>
      <c r="L35" s="9">
        <v>0</v>
      </c>
      <c r="N35" s="9">
        <v>0</v>
      </c>
      <c r="P35" s="9">
        <v>0</v>
      </c>
      <c r="R35" s="9">
        <v>0</v>
      </c>
      <c r="T35" s="9">
        <v>4400000</v>
      </c>
      <c r="V35" s="9">
        <v>13570</v>
      </c>
      <c r="X35" s="9">
        <v>49866594842</v>
      </c>
      <c r="Z35" s="9">
        <v>59246457160</v>
      </c>
      <c r="AB35" s="10">
        <v>0.16</v>
      </c>
      <c r="AD35" s="20">
        <f t="shared" si="0"/>
        <v>0</v>
      </c>
    </row>
    <row r="36" spans="1:30" ht="21.75" customHeight="1" x14ac:dyDescent="0.2">
      <c r="A36" s="80" t="s">
        <v>46</v>
      </c>
      <c r="B36" s="80"/>
      <c r="C36" s="80"/>
      <c r="E36" s="81">
        <v>10000</v>
      </c>
      <c r="F36" s="81"/>
      <c r="H36" s="9">
        <v>9608908</v>
      </c>
      <c r="J36" s="9">
        <v>4256838.3</v>
      </c>
      <c r="L36" s="9">
        <v>0</v>
      </c>
      <c r="N36" s="9">
        <v>0</v>
      </c>
      <c r="P36" s="9">
        <v>0</v>
      </c>
      <c r="R36" s="9">
        <v>0</v>
      </c>
      <c r="T36" s="9">
        <v>10000</v>
      </c>
      <c r="V36" s="9">
        <v>429</v>
      </c>
      <c r="X36" s="9">
        <v>9608908</v>
      </c>
      <c r="Z36" s="9">
        <v>4256838.3</v>
      </c>
      <c r="AB36" s="10">
        <v>0</v>
      </c>
      <c r="AD36" s="20">
        <f t="shared" si="0"/>
        <v>0</v>
      </c>
    </row>
    <row r="37" spans="1:30" ht="21.75" customHeight="1" x14ac:dyDescent="0.2">
      <c r="A37" s="80" t="s">
        <v>47</v>
      </c>
      <c r="B37" s="80"/>
      <c r="C37" s="80"/>
      <c r="E37" s="81">
        <v>10000</v>
      </c>
      <c r="F37" s="81"/>
      <c r="H37" s="9">
        <v>7607052</v>
      </c>
      <c r="J37" s="9">
        <v>4256838.3</v>
      </c>
      <c r="L37" s="9">
        <v>0</v>
      </c>
      <c r="N37" s="9">
        <v>0</v>
      </c>
      <c r="P37" s="9">
        <v>0</v>
      </c>
      <c r="R37" s="9">
        <v>0</v>
      </c>
      <c r="T37" s="9">
        <v>10000</v>
      </c>
      <c r="V37" s="9">
        <v>429</v>
      </c>
      <c r="X37" s="9">
        <v>7607052</v>
      </c>
      <c r="Z37" s="9">
        <v>4256838.3</v>
      </c>
      <c r="AB37" s="10">
        <v>0</v>
      </c>
      <c r="AD37" s="20">
        <f t="shared" si="0"/>
        <v>0</v>
      </c>
    </row>
    <row r="38" spans="1:30" ht="21.75" customHeight="1" x14ac:dyDescent="0.2">
      <c r="A38" s="80" t="s">
        <v>48</v>
      </c>
      <c r="B38" s="80"/>
      <c r="C38" s="80"/>
      <c r="E38" s="81">
        <v>10000</v>
      </c>
      <c r="F38" s="81"/>
      <c r="H38" s="9">
        <v>12611692</v>
      </c>
      <c r="J38" s="9">
        <v>12701056</v>
      </c>
      <c r="L38" s="9">
        <v>0</v>
      </c>
      <c r="N38" s="9">
        <v>0</v>
      </c>
      <c r="P38" s="9">
        <v>0</v>
      </c>
      <c r="R38" s="9">
        <v>0</v>
      </c>
      <c r="T38" s="9">
        <v>10000</v>
      </c>
      <c r="V38" s="9">
        <v>1280</v>
      </c>
      <c r="X38" s="9">
        <v>12611692</v>
      </c>
      <c r="Z38" s="9">
        <v>12701056</v>
      </c>
      <c r="AB38" s="10">
        <v>0</v>
      </c>
      <c r="AD38" s="20">
        <f t="shared" si="0"/>
        <v>0</v>
      </c>
    </row>
    <row r="39" spans="1:30" ht="21.75" customHeight="1" x14ac:dyDescent="0.2">
      <c r="A39" s="80" t="s">
        <v>49</v>
      </c>
      <c r="B39" s="80"/>
      <c r="C39" s="80"/>
      <c r="E39" s="81">
        <v>10000</v>
      </c>
      <c r="F39" s="81"/>
      <c r="H39" s="9">
        <v>10509744</v>
      </c>
      <c r="J39" s="9">
        <v>7233648.2999999998</v>
      </c>
      <c r="L39" s="9">
        <v>0</v>
      </c>
      <c r="N39" s="9">
        <v>0</v>
      </c>
      <c r="P39" s="9">
        <v>0</v>
      </c>
      <c r="R39" s="9">
        <v>0</v>
      </c>
      <c r="T39" s="9">
        <v>10000</v>
      </c>
      <c r="V39" s="9">
        <v>729</v>
      </c>
      <c r="X39" s="9">
        <v>10509744</v>
      </c>
      <c r="Z39" s="9">
        <v>7233648.2999999998</v>
      </c>
      <c r="AB39" s="10">
        <v>0</v>
      </c>
      <c r="AD39" s="20">
        <f t="shared" si="0"/>
        <v>0</v>
      </c>
    </row>
    <row r="40" spans="1:30" ht="21.75" customHeight="1" x14ac:dyDescent="0.2">
      <c r="A40" s="80" t="s">
        <v>50</v>
      </c>
      <c r="B40" s="80"/>
      <c r="C40" s="80"/>
      <c r="E40" s="81">
        <v>10000</v>
      </c>
      <c r="F40" s="81"/>
      <c r="H40" s="9">
        <v>12211320</v>
      </c>
      <c r="J40" s="9">
        <v>12304148</v>
      </c>
      <c r="L40" s="9">
        <v>0</v>
      </c>
      <c r="N40" s="9">
        <v>0</v>
      </c>
      <c r="P40" s="9">
        <v>0</v>
      </c>
      <c r="R40" s="9">
        <v>0</v>
      </c>
      <c r="T40" s="9">
        <v>10000</v>
      </c>
      <c r="V40" s="9">
        <v>1240</v>
      </c>
      <c r="X40" s="9">
        <v>12211320</v>
      </c>
      <c r="Z40" s="9">
        <v>12304148</v>
      </c>
      <c r="AB40" s="10">
        <v>0</v>
      </c>
      <c r="AD40" s="20">
        <f t="shared" si="0"/>
        <v>0</v>
      </c>
    </row>
    <row r="41" spans="1:30" ht="21.75" customHeight="1" x14ac:dyDescent="0.2">
      <c r="A41" s="80" t="s">
        <v>51</v>
      </c>
      <c r="B41" s="80"/>
      <c r="C41" s="80"/>
      <c r="E41" s="81">
        <v>10000</v>
      </c>
      <c r="F41" s="81"/>
      <c r="H41" s="9">
        <v>21820230</v>
      </c>
      <c r="J41" s="9">
        <v>21919244.300000001</v>
      </c>
      <c r="L41" s="9">
        <v>0</v>
      </c>
      <c r="N41" s="9">
        <v>0</v>
      </c>
      <c r="P41" s="9">
        <v>0</v>
      </c>
      <c r="R41" s="9">
        <v>0</v>
      </c>
      <c r="T41" s="9">
        <v>10000</v>
      </c>
      <c r="V41" s="9">
        <v>2209</v>
      </c>
      <c r="X41" s="9">
        <v>21820230</v>
      </c>
      <c r="Z41" s="9">
        <v>21919244.300000001</v>
      </c>
      <c r="AB41" s="10">
        <v>0</v>
      </c>
      <c r="AD41" s="20">
        <f t="shared" si="0"/>
        <v>0</v>
      </c>
    </row>
    <row r="42" spans="1:30" ht="21.75" customHeight="1" x14ac:dyDescent="0.2">
      <c r="A42" s="80" t="s">
        <v>52</v>
      </c>
      <c r="B42" s="80"/>
      <c r="C42" s="80"/>
      <c r="E42" s="81">
        <v>10000</v>
      </c>
      <c r="F42" s="81"/>
      <c r="H42" s="9">
        <v>13512528</v>
      </c>
      <c r="J42" s="9">
        <v>13584176.300000001</v>
      </c>
      <c r="L42" s="9">
        <v>0</v>
      </c>
      <c r="N42" s="9">
        <v>0</v>
      </c>
      <c r="P42" s="9">
        <v>0</v>
      </c>
      <c r="R42" s="9">
        <v>0</v>
      </c>
      <c r="T42" s="9">
        <v>10000</v>
      </c>
      <c r="V42" s="9">
        <v>1369</v>
      </c>
      <c r="X42" s="9">
        <v>13512528</v>
      </c>
      <c r="Z42" s="9">
        <v>13584176.300000001</v>
      </c>
      <c r="AB42" s="10">
        <v>0</v>
      </c>
      <c r="AD42" s="20">
        <f t="shared" si="0"/>
        <v>0</v>
      </c>
    </row>
    <row r="43" spans="1:30" ht="21.75" customHeight="1" x14ac:dyDescent="0.2">
      <c r="A43" s="80" t="s">
        <v>53</v>
      </c>
      <c r="B43" s="80"/>
      <c r="C43" s="80"/>
      <c r="E43" s="81">
        <v>10000</v>
      </c>
      <c r="F43" s="81"/>
      <c r="H43" s="9">
        <v>9608908</v>
      </c>
      <c r="J43" s="9">
        <v>6281069.0999999996</v>
      </c>
      <c r="L43" s="9">
        <v>0</v>
      </c>
      <c r="N43" s="9">
        <v>0</v>
      </c>
      <c r="P43" s="9">
        <v>0</v>
      </c>
      <c r="R43" s="9">
        <v>0</v>
      </c>
      <c r="T43" s="9">
        <v>10000</v>
      </c>
      <c r="V43" s="9">
        <v>633</v>
      </c>
      <c r="X43" s="9">
        <v>9608908</v>
      </c>
      <c r="Z43" s="9">
        <v>6281069.0999999996</v>
      </c>
      <c r="AB43" s="10">
        <v>0</v>
      </c>
      <c r="AD43" s="20">
        <f t="shared" si="0"/>
        <v>0</v>
      </c>
    </row>
    <row r="44" spans="1:30" ht="21.75" customHeight="1" x14ac:dyDescent="0.2">
      <c r="A44" s="80" t="s">
        <v>54</v>
      </c>
      <c r="B44" s="80"/>
      <c r="C44" s="80"/>
      <c r="E44" s="81">
        <v>10000</v>
      </c>
      <c r="F44" s="81"/>
      <c r="H44" s="9">
        <v>14012992</v>
      </c>
      <c r="J44" s="9">
        <v>14080311.300000001</v>
      </c>
      <c r="L44" s="9">
        <v>0</v>
      </c>
      <c r="N44" s="9">
        <v>0</v>
      </c>
      <c r="P44" s="9">
        <v>0</v>
      </c>
      <c r="R44" s="9">
        <v>0</v>
      </c>
      <c r="T44" s="9">
        <v>10000</v>
      </c>
      <c r="V44" s="9">
        <v>1419</v>
      </c>
      <c r="X44" s="9">
        <v>14012992</v>
      </c>
      <c r="Z44" s="9">
        <v>14080311.300000001</v>
      </c>
      <c r="AB44" s="10">
        <v>0</v>
      </c>
      <c r="AD44" s="20">
        <f t="shared" si="0"/>
        <v>0</v>
      </c>
    </row>
    <row r="45" spans="1:30" ht="21.75" customHeight="1" x14ac:dyDescent="0.2">
      <c r="A45" s="80" t="s">
        <v>55</v>
      </c>
      <c r="B45" s="80"/>
      <c r="C45" s="80"/>
      <c r="E45" s="81">
        <v>10000</v>
      </c>
      <c r="F45" s="81"/>
      <c r="H45" s="9">
        <v>7506960</v>
      </c>
      <c r="J45" s="9">
        <v>6122305.9000000004</v>
      </c>
      <c r="L45" s="9">
        <v>0</v>
      </c>
      <c r="N45" s="9">
        <v>0</v>
      </c>
      <c r="P45" s="9">
        <v>0</v>
      </c>
      <c r="R45" s="9">
        <v>0</v>
      </c>
      <c r="T45" s="9">
        <v>10000</v>
      </c>
      <c r="V45" s="9">
        <v>617</v>
      </c>
      <c r="X45" s="9">
        <v>7506960</v>
      </c>
      <c r="Z45" s="9">
        <v>6122305.9000000004</v>
      </c>
      <c r="AB45" s="10">
        <v>0</v>
      </c>
      <c r="AD45" s="20">
        <f t="shared" si="0"/>
        <v>0</v>
      </c>
    </row>
    <row r="46" spans="1:30" ht="21.75" customHeight="1" x14ac:dyDescent="0.2">
      <c r="A46" s="80" t="s">
        <v>56</v>
      </c>
      <c r="B46" s="80"/>
      <c r="C46" s="80"/>
      <c r="E46" s="81">
        <v>10000</v>
      </c>
      <c r="F46" s="81"/>
      <c r="H46" s="9">
        <v>10109372</v>
      </c>
      <c r="J46" s="9">
        <v>10220381</v>
      </c>
      <c r="L46" s="9">
        <v>0</v>
      </c>
      <c r="N46" s="9">
        <v>0</v>
      </c>
      <c r="P46" s="9">
        <v>0</v>
      </c>
      <c r="R46" s="9">
        <v>0</v>
      </c>
      <c r="T46" s="9">
        <v>10000</v>
      </c>
      <c r="V46" s="9">
        <v>1030</v>
      </c>
      <c r="X46" s="9">
        <v>10109372</v>
      </c>
      <c r="Z46" s="9">
        <v>10220381</v>
      </c>
      <c r="AB46" s="10">
        <v>0</v>
      </c>
      <c r="AD46" s="20">
        <f t="shared" si="0"/>
        <v>0</v>
      </c>
    </row>
    <row r="47" spans="1:30" ht="21.75" customHeight="1" x14ac:dyDescent="0.2">
      <c r="A47" s="80" t="s">
        <v>57</v>
      </c>
      <c r="B47" s="80"/>
      <c r="C47" s="80"/>
      <c r="E47" s="81">
        <v>10000</v>
      </c>
      <c r="F47" s="81"/>
      <c r="H47" s="9">
        <v>13912898</v>
      </c>
      <c r="J47" s="9">
        <v>13217036.4</v>
      </c>
      <c r="L47" s="9">
        <v>0</v>
      </c>
      <c r="N47" s="9">
        <v>0</v>
      </c>
      <c r="P47" s="9">
        <v>0</v>
      </c>
      <c r="R47" s="9">
        <v>0</v>
      </c>
      <c r="T47" s="9">
        <v>10000</v>
      </c>
      <c r="V47" s="9">
        <v>1332</v>
      </c>
      <c r="X47" s="9">
        <v>13912898</v>
      </c>
      <c r="Z47" s="9">
        <v>13217036.4</v>
      </c>
      <c r="AB47" s="10">
        <v>0</v>
      </c>
      <c r="AD47" s="20">
        <f t="shared" si="0"/>
        <v>0</v>
      </c>
    </row>
    <row r="48" spans="1:30" ht="21.75" customHeight="1" x14ac:dyDescent="0.2">
      <c r="A48" s="80" t="s">
        <v>58</v>
      </c>
      <c r="B48" s="80"/>
      <c r="C48" s="80"/>
      <c r="E48" s="81">
        <v>10000</v>
      </c>
      <c r="F48" s="81"/>
      <c r="H48" s="9">
        <v>7607047</v>
      </c>
      <c r="J48" s="9">
        <v>4296529.0999999996</v>
      </c>
      <c r="L48" s="9">
        <v>0</v>
      </c>
      <c r="N48" s="9">
        <v>0</v>
      </c>
      <c r="P48" s="9">
        <v>0</v>
      </c>
      <c r="R48" s="9">
        <v>0</v>
      </c>
      <c r="T48" s="9">
        <v>10000</v>
      </c>
      <c r="V48" s="9">
        <v>433</v>
      </c>
      <c r="X48" s="9">
        <v>7607047</v>
      </c>
      <c r="Z48" s="9">
        <v>4296529.0999999996</v>
      </c>
      <c r="AB48" s="10">
        <v>0</v>
      </c>
      <c r="AD48" s="20">
        <f t="shared" si="0"/>
        <v>0</v>
      </c>
    </row>
    <row r="49" spans="1:30" ht="21.75" customHeight="1" x14ac:dyDescent="0.2">
      <c r="A49" s="80" t="s">
        <v>59</v>
      </c>
      <c r="B49" s="80"/>
      <c r="C49" s="80"/>
      <c r="E49" s="81">
        <v>10000</v>
      </c>
      <c r="F49" s="81"/>
      <c r="H49" s="9">
        <v>8808166</v>
      </c>
      <c r="J49" s="9">
        <v>5090345.0999999996</v>
      </c>
      <c r="L49" s="9">
        <v>0</v>
      </c>
      <c r="N49" s="9">
        <v>0</v>
      </c>
      <c r="P49" s="9">
        <v>0</v>
      </c>
      <c r="R49" s="9">
        <v>0</v>
      </c>
      <c r="T49" s="9">
        <v>10000</v>
      </c>
      <c r="V49" s="9">
        <v>513</v>
      </c>
      <c r="X49" s="9">
        <v>8808166</v>
      </c>
      <c r="Z49" s="9">
        <v>5090345.0999999996</v>
      </c>
      <c r="AB49" s="10">
        <v>0</v>
      </c>
      <c r="AD49" s="20">
        <f t="shared" si="0"/>
        <v>0</v>
      </c>
    </row>
    <row r="50" spans="1:30" ht="21.75" customHeight="1" x14ac:dyDescent="0.2">
      <c r="A50" s="80" t="s">
        <v>60</v>
      </c>
      <c r="B50" s="80"/>
      <c r="C50" s="80"/>
      <c r="E50" s="81">
        <v>10000</v>
      </c>
      <c r="F50" s="81"/>
      <c r="H50" s="9">
        <v>7206680</v>
      </c>
      <c r="J50" s="9">
        <v>4276683.7</v>
      </c>
      <c r="L50" s="9">
        <v>0</v>
      </c>
      <c r="N50" s="9">
        <v>0</v>
      </c>
      <c r="P50" s="9">
        <v>0</v>
      </c>
      <c r="R50" s="9">
        <v>0</v>
      </c>
      <c r="T50" s="9">
        <v>10000</v>
      </c>
      <c r="V50" s="9">
        <v>431</v>
      </c>
      <c r="X50" s="9">
        <v>7206680</v>
      </c>
      <c r="Z50" s="9">
        <v>4276683.7</v>
      </c>
      <c r="AB50" s="10">
        <v>0</v>
      </c>
      <c r="AD50" s="20">
        <f t="shared" si="0"/>
        <v>0</v>
      </c>
    </row>
    <row r="51" spans="1:30" ht="21.75" customHeight="1" x14ac:dyDescent="0.2">
      <c r="A51" s="80" t="s">
        <v>61</v>
      </c>
      <c r="B51" s="80"/>
      <c r="C51" s="80"/>
      <c r="E51" s="81">
        <v>10000</v>
      </c>
      <c r="F51" s="81"/>
      <c r="H51" s="9">
        <v>12611692</v>
      </c>
      <c r="J51" s="9">
        <v>12641519.800000001</v>
      </c>
      <c r="L51" s="9">
        <v>0</v>
      </c>
      <c r="N51" s="9">
        <v>0</v>
      </c>
      <c r="P51" s="9">
        <v>0</v>
      </c>
      <c r="R51" s="9">
        <v>0</v>
      </c>
      <c r="T51" s="9">
        <v>10000</v>
      </c>
      <c r="V51" s="9">
        <v>1274</v>
      </c>
      <c r="X51" s="9">
        <v>12611692</v>
      </c>
      <c r="Z51" s="9">
        <v>12641519.800000001</v>
      </c>
      <c r="AB51" s="10">
        <v>0</v>
      </c>
      <c r="AD51" s="20">
        <f t="shared" si="0"/>
        <v>0</v>
      </c>
    </row>
    <row r="52" spans="1:30" ht="21.75" customHeight="1" x14ac:dyDescent="0.2">
      <c r="A52" s="80" t="s">
        <v>62</v>
      </c>
      <c r="B52" s="80"/>
      <c r="C52" s="80"/>
      <c r="E52" s="81">
        <v>22728</v>
      </c>
      <c r="F52" s="81"/>
      <c r="H52" s="9">
        <v>23886673</v>
      </c>
      <c r="J52" s="9">
        <v>78594809.271599993</v>
      </c>
      <c r="L52" s="9">
        <v>0</v>
      </c>
      <c r="N52" s="9">
        <v>0</v>
      </c>
      <c r="P52" s="9">
        <v>0</v>
      </c>
      <c r="R52" s="9">
        <v>0</v>
      </c>
      <c r="T52" s="9">
        <v>22728</v>
      </c>
      <c r="V52" s="9">
        <v>3393</v>
      </c>
      <c r="X52" s="9">
        <v>23886673</v>
      </c>
      <c r="Z52" s="9">
        <v>76519996.516080007</v>
      </c>
      <c r="AB52" s="10">
        <v>0</v>
      </c>
      <c r="AD52" s="20">
        <f t="shared" si="0"/>
        <v>0</v>
      </c>
    </row>
    <row r="53" spans="1:30" ht="21.75" customHeight="1" x14ac:dyDescent="0.2">
      <c r="A53" s="80" t="s">
        <v>63</v>
      </c>
      <c r="B53" s="80"/>
      <c r="C53" s="80"/>
      <c r="E53" s="81">
        <v>20376796</v>
      </c>
      <c r="F53" s="81"/>
      <c r="H53" s="9">
        <v>19792337187</v>
      </c>
      <c r="J53" s="9">
        <v>40964268101.379898</v>
      </c>
      <c r="L53" s="9">
        <v>0</v>
      </c>
      <c r="N53" s="9">
        <v>0</v>
      </c>
      <c r="P53" s="9">
        <v>0</v>
      </c>
      <c r="R53" s="9">
        <v>0</v>
      </c>
      <c r="T53" s="9">
        <v>20376796</v>
      </c>
      <c r="V53" s="9">
        <v>2012</v>
      </c>
      <c r="X53" s="9">
        <v>19792337187</v>
      </c>
      <c r="Z53" s="9">
        <v>40681198134.242996</v>
      </c>
      <c r="AB53" s="10">
        <v>0.11</v>
      </c>
      <c r="AD53" s="20">
        <f t="shared" si="0"/>
        <v>0</v>
      </c>
    </row>
    <row r="54" spans="1:30" ht="21.75" customHeight="1" x14ac:dyDescent="0.2">
      <c r="A54" s="80" t="s">
        <v>64</v>
      </c>
      <c r="B54" s="80"/>
      <c r="C54" s="80"/>
      <c r="E54" s="81">
        <v>16859824</v>
      </c>
      <c r="F54" s="81"/>
      <c r="H54" s="9">
        <v>50748070240</v>
      </c>
      <c r="J54" s="9">
        <v>97532970777.598404</v>
      </c>
      <c r="L54" s="9">
        <v>0</v>
      </c>
      <c r="N54" s="9">
        <v>0</v>
      </c>
      <c r="P54" s="9">
        <v>0</v>
      </c>
      <c r="R54" s="9">
        <v>0</v>
      </c>
      <c r="T54" s="9">
        <v>16859824</v>
      </c>
      <c r="V54" s="9">
        <v>5810</v>
      </c>
      <c r="X54" s="9">
        <v>50748070240</v>
      </c>
      <c r="Z54" s="9">
        <v>97198380826.388794</v>
      </c>
      <c r="AB54" s="10">
        <v>0.27</v>
      </c>
      <c r="AD54" s="20">
        <f t="shared" si="0"/>
        <v>0</v>
      </c>
    </row>
    <row r="55" spans="1:30" ht="21.75" customHeight="1" x14ac:dyDescent="0.2">
      <c r="A55" s="80" t="s">
        <v>65</v>
      </c>
      <c r="B55" s="80"/>
      <c r="C55" s="80"/>
      <c r="E55" s="81">
        <v>750000</v>
      </c>
      <c r="F55" s="81"/>
      <c r="H55" s="9">
        <v>6271538220</v>
      </c>
      <c r="J55" s="9">
        <v>8305299900</v>
      </c>
      <c r="L55" s="9">
        <v>0</v>
      </c>
      <c r="N55" s="9">
        <v>0</v>
      </c>
      <c r="P55" s="9">
        <v>0</v>
      </c>
      <c r="R55" s="9">
        <v>0</v>
      </c>
      <c r="T55" s="9">
        <v>750000</v>
      </c>
      <c r="V55" s="9">
        <v>9780</v>
      </c>
      <c r="X55" s="9">
        <v>6271538220</v>
      </c>
      <c r="Z55" s="9">
        <v>7278300450</v>
      </c>
      <c r="AB55" s="10">
        <v>0.02</v>
      </c>
      <c r="AD55" s="20">
        <f t="shared" si="0"/>
        <v>0</v>
      </c>
    </row>
    <row r="56" spans="1:30" ht="21.75" customHeight="1" x14ac:dyDescent="0.2">
      <c r="A56" s="80" t="s">
        <v>66</v>
      </c>
      <c r="B56" s="80"/>
      <c r="C56" s="80"/>
      <c r="E56" s="81">
        <v>54575949</v>
      </c>
      <c r="F56" s="81"/>
      <c r="H56" s="9">
        <v>166456644450</v>
      </c>
      <c r="J56" s="9">
        <v>200153468274.99399</v>
      </c>
      <c r="L56" s="9">
        <v>0</v>
      </c>
      <c r="N56" s="9">
        <v>0</v>
      </c>
      <c r="P56" s="9">
        <v>0</v>
      </c>
      <c r="R56" s="9">
        <v>0</v>
      </c>
      <c r="T56" s="9">
        <v>54575949</v>
      </c>
      <c r="V56" s="9">
        <v>3529</v>
      </c>
      <c r="X56" s="9">
        <v>166456644450</v>
      </c>
      <c r="Z56" s="9">
        <v>191109737430.31799</v>
      </c>
      <c r="AB56" s="10">
        <v>0.52</v>
      </c>
      <c r="AD56" s="20">
        <f t="shared" si="0"/>
        <v>0</v>
      </c>
    </row>
    <row r="57" spans="1:30" ht="21.75" customHeight="1" x14ac:dyDescent="0.2">
      <c r="A57" s="80" t="s">
        <v>67</v>
      </c>
      <c r="B57" s="80"/>
      <c r="C57" s="80"/>
      <c r="E57" s="81">
        <v>4959535</v>
      </c>
      <c r="F57" s="81"/>
      <c r="H57" s="9">
        <v>13591418407</v>
      </c>
      <c r="J57" s="9">
        <v>12430945628.780701</v>
      </c>
      <c r="L57" s="9">
        <v>0</v>
      </c>
      <c r="N57" s="9">
        <v>0</v>
      </c>
      <c r="P57" s="9">
        <v>0</v>
      </c>
      <c r="R57" s="9">
        <v>0</v>
      </c>
      <c r="T57" s="9">
        <v>4959535</v>
      </c>
      <c r="V57" s="9">
        <v>2479</v>
      </c>
      <c r="X57" s="9">
        <v>13591418407</v>
      </c>
      <c r="Z57" s="9">
        <v>12199649332.4415</v>
      </c>
      <c r="AB57" s="10">
        <v>0.03</v>
      </c>
      <c r="AD57" s="20">
        <f t="shared" si="0"/>
        <v>0</v>
      </c>
    </row>
    <row r="58" spans="1:30" ht="21.75" customHeight="1" x14ac:dyDescent="0.2">
      <c r="A58" s="80" t="s">
        <v>68</v>
      </c>
      <c r="B58" s="80"/>
      <c r="C58" s="80"/>
      <c r="E58" s="81">
        <v>38525000</v>
      </c>
      <c r="F58" s="81"/>
      <c r="H58" s="9">
        <v>172855949893</v>
      </c>
      <c r="J58" s="9">
        <v>523712663975</v>
      </c>
      <c r="L58" s="9">
        <v>0</v>
      </c>
      <c r="N58" s="9">
        <v>0</v>
      </c>
      <c r="P58" s="9">
        <v>0</v>
      </c>
      <c r="R58" s="9">
        <v>0</v>
      </c>
      <c r="T58" s="9">
        <v>38525000</v>
      </c>
      <c r="V58" s="9">
        <v>13690</v>
      </c>
      <c r="X58" s="9">
        <v>172855949893</v>
      </c>
      <c r="Z58" s="9">
        <v>523330391957.5</v>
      </c>
      <c r="AB58" s="10">
        <v>1.43</v>
      </c>
      <c r="AD58" s="20">
        <f t="shared" si="0"/>
        <v>0</v>
      </c>
    </row>
    <row r="59" spans="1:30" ht="21.75" customHeight="1" x14ac:dyDescent="0.2">
      <c r="A59" s="80" t="s">
        <v>69</v>
      </c>
      <c r="B59" s="80"/>
      <c r="C59" s="80"/>
      <c r="E59" s="81">
        <v>258000</v>
      </c>
      <c r="F59" s="81"/>
      <c r="H59" s="9">
        <v>4268255506</v>
      </c>
      <c r="J59" s="9">
        <v>4206172993.8000002</v>
      </c>
      <c r="L59" s="9">
        <v>0</v>
      </c>
      <c r="N59" s="9">
        <v>0</v>
      </c>
      <c r="P59" s="9">
        <v>0</v>
      </c>
      <c r="R59" s="9">
        <v>0</v>
      </c>
      <c r="T59" s="9">
        <v>258000</v>
      </c>
      <c r="V59" s="9">
        <v>15670</v>
      </c>
      <c r="X59" s="9">
        <v>4268255506</v>
      </c>
      <c r="Z59" s="9">
        <v>4011608692.1999998</v>
      </c>
      <c r="AB59" s="10">
        <v>0.01</v>
      </c>
      <c r="AD59" s="20">
        <f t="shared" si="0"/>
        <v>0</v>
      </c>
    </row>
    <row r="60" spans="1:30" ht="21.75" customHeight="1" x14ac:dyDescent="0.2">
      <c r="A60" s="80" t="s">
        <v>70</v>
      </c>
      <c r="B60" s="80"/>
      <c r="C60" s="80"/>
      <c r="E60" s="81">
        <v>0</v>
      </c>
      <c r="F60" s="81"/>
      <c r="H60" s="9">
        <v>0</v>
      </c>
      <c r="J60" s="9">
        <v>0</v>
      </c>
      <c r="L60" s="9">
        <v>1478215</v>
      </c>
      <c r="N60" s="9">
        <v>0</v>
      </c>
      <c r="P60" s="9">
        <v>0</v>
      </c>
      <c r="R60" s="9">
        <v>0</v>
      </c>
      <c r="T60" s="9">
        <v>1478215</v>
      </c>
      <c r="V60" s="9">
        <v>8927</v>
      </c>
      <c r="X60" s="9">
        <v>4371081755</v>
      </c>
      <c r="Z60" s="9">
        <v>13094020029.3923</v>
      </c>
      <c r="AB60" s="10">
        <v>0.04</v>
      </c>
      <c r="AD60" s="20">
        <f t="shared" si="0"/>
        <v>0</v>
      </c>
    </row>
    <row r="61" spans="1:30" ht="21.75" customHeight="1" x14ac:dyDescent="0.2">
      <c r="A61" s="82" t="s">
        <v>71</v>
      </c>
      <c r="B61" s="82"/>
      <c r="C61" s="82"/>
      <c r="D61" s="12"/>
      <c r="E61" s="81">
        <v>0</v>
      </c>
      <c r="F61" s="81"/>
      <c r="H61" s="13">
        <v>0</v>
      </c>
      <c r="J61" s="13">
        <v>0</v>
      </c>
      <c r="L61" s="9">
        <v>980000</v>
      </c>
      <c r="N61" s="13">
        <v>49926450597</v>
      </c>
      <c r="P61" s="9">
        <v>0</v>
      </c>
      <c r="R61" s="13">
        <v>0</v>
      </c>
      <c r="T61" s="9">
        <v>980000</v>
      </c>
      <c r="V61" s="9">
        <v>52660</v>
      </c>
      <c r="X61" s="13">
        <v>49926450597</v>
      </c>
      <c r="Z61" s="13">
        <v>51207879436</v>
      </c>
      <c r="AB61" s="14">
        <v>0.14000000000000001</v>
      </c>
      <c r="AD61" s="20">
        <f t="shared" si="0"/>
        <v>0</v>
      </c>
    </row>
    <row r="62" spans="1:30" ht="21.75" customHeight="1" x14ac:dyDescent="0.2">
      <c r="A62" s="79" t="s">
        <v>72</v>
      </c>
      <c r="B62" s="79"/>
      <c r="C62" s="79"/>
      <c r="D62" s="79"/>
      <c r="F62" s="9"/>
      <c r="H62" s="16">
        <v>1805268017534</v>
      </c>
      <c r="J62" s="16">
        <v>2078138574942.3799</v>
      </c>
      <c r="L62" s="9"/>
      <c r="N62" s="16">
        <v>49926450597</v>
      </c>
      <c r="P62" s="9"/>
      <c r="R62" s="16">
        <v>0</v>
      </c>
      <c r="T62" s="9"/>
      <c r="V62" s="9"/>
      <c r="X62" s="16">
        <v>1855194468131</v>
      </c>
      <c r="Z62" s="16">
        <v>2067331190513.29</v>
      </c>
      <c r="AB62" s="17">
        <v>5.65</v>
      </c>
    </row>
    <row r="69" spans="24:26" x14ac:dyDescent="0.2">
      <c r="X69" s="21"/>
      <c r="Z69" s="21"/>
    </row>
    <row r="70" spans="24:26" x14ac:dyDescent="0.2">
      <c r="X70" s="21"/>
      <c r="Z70" s="21"/>
    </row>
    <row r="71" spans="24:26" x14ac:dyDescent="0.2">
      <c r="X71" s="21"/>
      <c r="Z71" s="21"/>
    </row>
    <row r="72" spans="24:26" x14ac:dyDescent="0.2">
      <c r="Z72" s="21"/>
    </row>
    <row r="73" spans="24:26" x14ac:dyDescent="0.2">
      <c r="Z73" s="21"/>
    </row>
  </sheetData>
  <mergeCells count="12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62:D62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</mergeCells>
  <pageMargins left="0.39" right="0.39" top="0.39" bottom="0.39" header="0" footer="0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7"/>
  <sheetViews>
    <sheetView rightToLeft="1" view="pageBreakPreview" zoomScaleNormal="100" zoomScaleSheetLayoutView="100" workbookViewId="0">
      <selection activeCell="S24" sqref="S24"/>
    </sheetView>
  </sheetViews>
  <sheetFormatPr defaultRowHeight="12.75" x14ac:dyDescent="0.2"/>
  <cols>
    <col min="1" max="1" width="6.140625" bestFit="1" customWidth="1"/>
    <col min="2" max="2" width="21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8.71093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9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9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9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1:29" ht="14.45" customHeight="1" x14ac:dyDescent="0.2"/>
    <row r="5" spans="1:29" ht="14.45" customHeight="1" x14ac:dyDescent="0.2">
      <c r="A5" s="1" t="s">
        <v>76</v>
      </c>
      <c r="B5" s="87" t="s">
        <v>77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</row>
    <row r="6" spans="1:29" ht="14.45" customHeight="1" x14ac:dyDescent="0.2">
      <c r="E6" s="84" t="s">
        <v>7</v>
      </c>
      <c r="F6" s="84"/>
      <c r="G6" s="84"/>
      <c r="H6" s="84"/>
      <c r="I6" s="84"/>
      <c r="K6" s="84" t="s">
        <v>8</v>
      </c>
      <c r="L6" s="84"/>
      <c r="M6" s="84"/>
      <c r="N6" s="84"/>
      <c r="O6" s="84"/>
      <c r="P6" s="84"/>
      <c r="Q6" s="84"/>
      <c r="S6" s="84" t="s">
        <v>9</v>
      </c>
      <c r="T6" s="84"/>
      <c r="U6" s="84"/>
      <c r="V6" s="84"/>
      <c r="W6" s="84"/>
      <c r="X6" s="84"/>
      <c r="Y6" s="84"/>
      <c r="Z6" s="84"/>
      <c r="AA6" s="84"/>
    </row>
    <row r="7" spans="1:29" ht="14.45" customHeight="1" x14ac:dyDescent="0.2">
      <c r="E7" s="3"/>
      <c r="F7" s="3"/>
      <c r="G7" s="3"/>
      <c r="H7" s="3"/>
      <c r="I7" s="3"/>
      <c r="K7" s="83" t="s">
        <v>78</v>
      </c>
      <c r="L7" s="83"/>
      <c r="M7" s="83"/>
      <c r="N7" s="3"/>
      <c r="O7" s="83" t="s">
        <v>79</v>
      </c>
      <c r="P7" s="83"/>
      <c r="Q7" s="83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 x14ac:dyDescent="0.2">
      <c r="A8" s="84" t="s">
        <v>80</v>
      </c>
      <c r="B8" s="84"/>
      <c r="D8" s="84" t="s">
        <v>81</v>
      </c>
      <c r="E8" s="8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82</v>
      </c>
      <c r="W8" s="2" t="s">
        <v>14</v>
      </c>
      <c r="Y8" s="2" t="s">
        <v>15</v>
      </c>
      <c r="AA8" s="2" t="s">
        <v>18</v>
      </c>
    </row>
    <row r="9" spans="1:29" ht="21.75" customHeight="1" x14ac:dyDescent="0.2">
      <c r="A9" s="85" t="s">
        <v>83</v>
      </c>
      <c r="B9" s="85"/>
      <c r="D9" s="86">
        <v>17636000</v>
      </c>
      <c r="E9" s="86"/>
      <c r="G9" s="6">
        <v>109975375185</v>
      </c>
      <c r="I9" s="6">
        <v>174120208000</v>
      </c>
      <c r="K9" s="6">
        <v>0</v>
      </c>
      <c r="M9" s="6">
        <v>0</v>
      </c>
      <c r="O9" s="6">
        <v>0</v>
      </c>
      <c r="Q9" s="6">
        <v>0</v>
      </c>
      <c r="S9" s="6">
        <v>17636000</v>
      </c>
      <c r="U9" s="6">
        <v>9660</v>
      </c>
      <c r="W9" s="6">
        <v>109975375185</v>
      </c>
      <c r="Y9" s="6">
        <v>170363740000</v>
      </c>
      <c r="AA9" s="7">
        <v>0.46</v>
      </c>
      <c r="AC9" s="20">
        <f>S9-(D9+K9+O9)</f>
        <v>0</v>
      </c>
    </row>
    <row r="10" spans="1:29" ht="21.75" customHeight="1" x14ac:dyDescent="0.2">
      <c r="A10" s="80" t="s">
        <v>84</v>
      </c>
      <c r="B10" s="80"/>
      <c r="D10" s="81">
        <v>115000</v>
      </c>
      <c r="E10" s="81"/>
      <c r="G10" s="9">
        <v>29612310473</v>
      </c>
      <c r="I10" s="9">
        <v>32183307750</v>
      </c>
      <c r="K10" s="9">
        <v>0</v>
      </c>
      <c r="M10" s="9">
        <v>0</v>
      </c>
      <c r="O10" s="9">
        <v>0</v>
      </c>
      <c r="Q10" s="9">
        <v>0</v>
      </c>
      <c r="S10" s="9">
        <v>115000</v>
      </c>
      <c r="U10" s="9">
        <v>257670</v>
      </c>
      <c r="W10" s="9">
        <v>29612310473</v>
      </c>
      <c r="Y10" s="9">
        <v>29563896285</v>
      </c>
      <c r="AA10" s="10">
        <v>0.08</v>
      </c>
      <c r="AC10" s="20">
        <f t="shared" ref="AC10:AC18" si="0">S10-(D10+K10+O10)</f>
        <v>0</v>
      </c>
    </row>
    <row r="11" spans="1:29" ht="21.75" customHeight="1" x14ac:dyDescent="0.2">
      <c r="A11" s="80" t="s">
        <v>85</v>
      </c>
      <c r="B11" s="80"/>
      <c r="D11" s="81">
        <v>2500000</v>
      </c>
      <c r="E11" s="81"/>
      <c r="G11" s="9">
        <v>25029000000</v>
      </c>
      <c r="I11" s="9">
        <v>43217869750</v>
      </c>
      <c r="K11" s="9">
        <v>0</v>
      </c>
      <c r="M11" s="9">
        <v>0</v>
      </c>
      <c r="O11" s="9">
        <v>0</v>
      </c>
      <c r="Q11" s="9">
        <v>0</v>
      </c>
      <c r="S11" s="9">
        <v>2500000</v>
      </c>
      <c r="U11" s="9">
        <v>17019</v>
      </c>
      <c r="W11" s="9">
        <v>25029000000</v>
      </c>
      <c r="Y11" s="9">
        <v>42449640750</v>
      </c>
      <c r="AA11" s="10">
        <v>0.12</v>
      </c>
      <c r="AC11" s="20">
        <f t="shared" si="0"/>
        <v>0</v>
      </c>
    </row>
    <row r="12" spans="1:29" ht="21.75" customHeight="1" x14ac:dyDescent="0.2">
      <c r="A12" s="80" t="s">
        <v>86</v>
      </c>
      <c r="B12" s="80"/>
      <c r="D12" s="81">
        <v>5181000</v>
      </c>
      <c r="E12" s="81"/>
      <c r="G12" s="9">
        <v>100217784958</v>
      </c>
      <c r="I12" s="9">
        <v>90846646027.5</v>
      </c>
      <c r="K12" s="9">
        <v>0</v>
      </c>
      <c r="M12" s="9">
        <v>0</v>
      </c>
      <c r="O12" s="9">
        <v>0</v>
      </c>
      <c r="Q12" s="9">
        <v>0</v>
      </c>
      <c r="S12" s="9">
        <v>5181000</v>
      </c>
      <c r="U12" s="9">
        <v>17167</v>
      </c>
      <c r="W12" s="9">
        <v>100217784958</v>
      </c>
      <c r="Y12" s="9">
        <v>88737659877.899994</v>
      </c>
      <c r="AA12" s="10">
        <v>0.24</v>
      </c>
      <c r="AC12" s="20">
        <f t="shared" si="0"/>
        <v>0</v>
      </c>
    </row>
    <row r="13" spans="1:29" ht="21.75" customHeight="1" x14ac:dyDescent="0.2">
      <c r="A13" s="80" t="s">
        <v>87</v>
      </c>
      <c r="B13" s="80"/>
      <c r="D13" s="81">
        <v>1435000</v>
      </c>
      <c r="E13" s="81"/>
      <c r="G13" s="9">
        <v>80054149830</v>
      </c>
      <c r="I13" s="9">
        <v>199308384100</v>
      </c>
      <c r="K13" s="9">
        <v>0</v>
      </c>
      <c r="M13" s="9">
        <v>0</v>
      </c>
      <c r="O13" s="9">
        <v>0</v>
      </c>
      <c r="Q13" s="9">
        <v>0</v>
      </c>
      <c r="S13" s="9">
        <v>1435000</v>
      </c>
      <c r="U13" s="9">
        <v>130131</v>
      </c>
      <c r="W13" s="9">
        <v>80054149830</v>
      </c>
      <c r="Y13" s="9">
        <v>186289813836</v>
      </c>
      <c r="AA13" s="10">
        <v>0.51</v>
      </c>
      <c r="AC13" s="20">
        <f t="shared" si="0"/>
        <v>0</v>
      </c>
    </row>
    <row r="14" spans="1:29" ht="21.75" customHeight="1" x14ac:dyDescent="0.2">
      <c r="A14" s="80" t="s">
        <v>88</v>
      </c>
      <c r="B14" s="80"/>
      <c r="D14" s="81">
        <v>3075000</v>
      </c>
      <c r="E14" s="81"/>
      <c r="G14" s="9">
        <v>80045939901</v>
      </c>
      <c r="I14" s="9">
        <v>196091473260</v>
      </c>
      <c r="K14" s="9">
        <v>0</v>
      </c>
      <c r="M14" s="9">
        <v>0</v>
      </c>
      <c r="O14" s="9">
        <v>0</v>
      </c>
      <c r="Q14" s="9">
        <v>0</v>
      </c>
      <c r="S14" s="9">
        <v>3075000</v>
      </c>
      <c r="U14" s="9">
        <v>61663</v>
      </c>
      <c r="W14" s="9">
        <v>80045939901</v>
      </c>
      <c r="Y14" s="9">
        <v>189158652060</v>
      </c>
      <c r="AA14" s="10">
        <v>0.52</v>
      </c>
      <c r="AC14" s="20">
        <f t="shared" si="0"/>
        <v>0</v>
      </c>
    </row>
    <row r="15" spans="1:29" ht="21.75" customHeight="1" x14ac:dyDescent="0.2">
      <c r="A15" s="80" t="s">
        <v>89</v>
      </c>
      <c r="B15" s="80"/>
      <c r="D15" s="81">
        <v>19000</v>
      </c>
      <c r="E15" s="81"/>
      <c r="G15" s="9">
        <v>9955049706</v>
      </c>
      <c r="I15" s="9">
        <v>25665906632.799999</v>
      </c>
      <c r="K15" s="9">
        <v>0</v>
      </c>
      <c r="M15" s="9">
        <v>0</v>
      </c>
      <c r="O15" s="9">
        <v>0</v>
      </c>
      <c r="Q15" s="9">
        <v>0</v>
      </c>
      <c r="S15" s="9">
        <v>19000</v>
      </c>
      <c r="U15" s="9">
        <v>1264418</v>
      </c>
      <c r="W15" s="9">
        <v>9955049706</v>
      </c>
      <c r="Y15" s="9">
        <v>23966284539.200001</v>
      </c>
      <c r="AA15" s="10">
        <v>7.0000000000000007E-2</v>
      </c>
      <c r="AC15" s="20">
        <f t="shared" si="0"/>
        <v>0</v>
      </c>
    </row>
    <row r="16" spans="1:29" ht="21.75" customHeight="1" x14ac:dyDescent="0.2">
      <c r="A16" s="80" t="s">
        <v>90</v>
      </c>
      <c r="B16" s="80"/>
      <c r="D16" s="81">
        <v>8873100</v>
      </c>
      <c r="E16" s="81"/>
      <c r="G16" s="9">
        <v>100115836808</v>
      </c>
      <c r="I16" s="9">
        <v>119334286407.60001</v>
      </c>
      <c r="K16" s="9">
        <v>0</v>
      </c>
      <c r="M16" s="9">
        <v>0</v>
      </c>
      <c r="O16" s="9">
        <v>0</v>
      </c>
      <c r="Q16" s="9">
        <v>0</v>
      </c>
      <c r="S16" s="9">
        <v>8873100</v>
      </c>
      <c r="U16" s="9">
        <v>13285</v>
      </c>
      <c r="W16" s="9">
        <v>100115836808</v>
      </c>
      <c r="Y16" s="9">
        <v>117608011492.95</v>
      </c>
      <c r="AA16" s="10">
        <v>0.32</v>
      </c>
      <c r="AC16" s="20">
        <f t="shared" si="0"/>
        <v>0</v>
      </c>
    </row>
    <row r="17" spans="1:29" ht="21.75" customHeight="1" x14ac:dyDescent="0.2">
      <c r="A17" s="82" t="s">
        <v>91</v>
      </c>
      <c r="B17" s="82"/>
      <c r="D17" s="81">
        <v>49750</v>
      </c>
      <c r="E17" s="81"/>
      <c r="G17" s="13">
        <v>9996806786</v>
      </c>
      <c r="I17" s="13">
        <v>26165947148.400002</v>
      </c>
      <c r="K17" s="9">
        <v>0</v>
      </c>
      <c r="M17" s="13">
        <v>0</v>
      </c>
      <c r="O17" s="9">
        <v>0</v>
      </c>
      <c r="Q17" s="13">
        <v>0</v>
      </c>
      <c r="S17" s="9">
        <v>49750</v>
      </c>
      <c r="U17" s="9">
        <v>489075</v>
      </c>
      <c r="W17" s="13">
        <v>9996806786</v>
      </c>
      <c r="Y17" s="13">
        <v>24273085695</v>
      </c>
      <c r="AA17" s="14">
        <v>7.0000000000000007E-2</v>
      </c>
      <c r="AC17" s="20">
        <f t="shared" si="0"/>
        <v>0</v>
      </c>
    </row>
    <row r="18" spans="1:29" ht="21.75" customHeight="1" x14ac:dyDescent="0.2">
      <c r="A18" s="79" t="s">
        <v>72</v>
      </c>
      <c r="B18" s="79"/>
      <c r="D18" s="81"/>
      <c r="E18" s="81"/>
      <c r="G18" s="16">
        <v>545002253647</v>
      </c>
      <c r="I18" s="16">
        <v>906934029076.30005</v>
      </c>
      <c r="K18" s="9">
        <v>0</v>
      </c>
      <c r="M18" s="16">
        <v>0</v>
      </c>
      <c r="O18" s="9"/>
      <c r="Q18" s="16">
        <v>0</v>
      </c>
      <c r="S18" s="9"/>
      <c r="U18" s="9"/>
      <c r="W18" s="16">
        <v>545002253647</v>
      </c>
      <c r="Y18" s="16">
        <v>872410784536.05005</v>
      </c>
      <c r="AA18" s="17">
        <v>2.39</v>
      </c>
      <c r="AC18" s="20">
        <f t="shared" si="0"/>
        <v>0</v>
      </c>
    </row>
    <row r="27" spans="1:29" x14ac:dyDescent="0.2">
      <c r="W27" s="21"/>
    </row>
  </sheetData>
  <mergeCells count="3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32"/>
  <sheetViews>
    <sheetView rightToLeft="1" view="pageBreakPreview" topLeftCell="I1" zoomScaleNormal="100" zoomScaleSheetLayoutView="100" workbookViewId="0">
      <selection activeCell="AJ29" sqref="AJ29:AJ32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1.85546875" bestFit="1" customWidth="1"/>
    <col min="17" max="17" width="1.28515625" customWidth="1"/>
    <col min="18" max="18" width="20.42578125" bestFit="1" customWidth="1"/>
    <col min="19" max="19" width="1.28515625" customWidth="1"/>
    <col min="20" max="20" width="20.42578125" bestFit="1" customWidth="1"/>
    <col min="21" max="21" width="1.28515625" customWidth="1"/>
    <col min="22" max="22" width="6.140625" bestFit="1" customWidth="1"/>
    <col min="23" max="23" width="1.28515625" customWidth="1"/>
    <col min="24" max="24" width="14.140625" bestFit="1" customWidth="1"/>
    <col min="25" max="25" width="1.28515625" customWidth="1"/>
    <col min="26" max="26" width="10.85546875" bestFit="1" customWidth="1"/>
    <col min="27" max="27" width="1.28515625" customWidth="1"/>
    <col min="28" max="28" width="19.42578125" bestFit="1" customWidth="1"/>
    <col min="29" max="29" width="1.28515625" customWidth="1"/>
    <col min="30" max="30" width="11.85546875" bestFit="1" customWidth="1"/>
    <col min="31" max="31" width="1.28515625" customWidth="1"/>
    <col min="32" max="32" width="17.5703125" bestFit="1" customWidth="1"/>
    <col min="33" max="33" width="1.28515625" customWidth="1"/>
    <col min="34" max="34" width="20.140625" bestFit="1" customWidth="1"/>
    <col min="35" max="35" width="1.28515625" customWidth="1"/>
    <col min="36" max="36" width="21.42578125" bestFit="1" customWidth="1"/>
    <col min="37" max="37" width="1.28515625" customWidth="1"/>
    <col min="38" max="38" width="19.85546875" bestFit="1" customWidth="1"/>
    <col min="39" max="39" width="0.28515625" customWidth="1"/>
    <col min="40" max="40" width="9.7109375" bestFit="1" customWidth="1"/>
  </cols>
  <sheetData>
    <row r="1" spans="1:40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</row>
    <row r="2" spans="1:40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</row>
    <row r="3" spans="1:40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</row>
    <row r="4" spans="1:40" ht="14.45" customHeight="1" x14ac:dyDescent="0.2"/>
    <row r="5" spans="1:40" ht="14.45" customHeight="1" x14ac:dyDescent="0.2">
      <c r="A5" s="1" t="s">
        <v>92</v>
      </c>
      <c r="B5" s="87" t="s">
        <v>93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</row>
    <row r="6" spans="1:40" ht="14.45" customHeight="1" x14ac:dyDescent="0.2">
      <c r="A6" s="84" t="s">
        <v>94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 t="s">
        <v>7</v>
      </c>
      <c r="Q6" s="84"/>
      <c r="R6" s="84"/>
      <c r="S6" s="84"/>
      <c r="T6" s="84"/>
      <c r="V6" s="84" t="s">
        <v>8</v>
      </c>
      <c r="W6" s="84"/>
      <c r="X6" s="84"/>
      <c r="Y6" s="84"/>
      <c r="Z6" s="84"/>
      <c r="AA6" s="84"/>
      <c r="AB6" s="84"/>
      <c r="AD6" s="84" t="s">
        <v>9</v>
      </c>
      <c r="AE6" s="84"/>
      <c r="AF6" s="84"/>
      <c r="AG6" s="84"/>
      <c r="AH6" s="84"/>
      <c r="AI6" s="84"/>
      <c r="AJ6" s="84"/>
      <c r="AK6" s="84"/>
      <c r="AL6" s="84"/>
    </row>
    <row r="7" spans="1:4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3" t="s">
        <v>10</v>
      </c>
      <c r="W7" s="83"/>
      <c r="X7" s="83"/>
      <c r="Y7" s="3"/>
      <c r="Z7" s="83" t="s">
        <v>11</v>
      </c>
      <c r="AA7" s="83"/>
      <c r="AB7" s="83"/>
      <c r="AD7" s="3"/>
      <c r="AE7" s="3"/>
      <c r="AF7" s="3"/>
      <c r="AG7" s="3"/>
      <c r="AH7" s="3"/>
      <c r="AI7" s="3"/>
      <c r="AJ7" s="3"/>
      <c r="AK7" s="3"/>
      <c r="AL7" s="3"/>
    </row>
    <row r="8" spans="1:40" ht="14.45" customHeight="1" x14ac:dyDescent="0.2">
      <c r="A8" s="84" t="s">
        <v>95</v>
      </c>
      <c r="B8" s="84"/>
      <c r="D8" s="2" t="s">
        <v>96</v>
      </c>
      <c r="F8" s="2" t="s">
        <v>97</v>
      </c>
      <c r="H8" s="2" t="s">
        <v>98</v>
      </c>
      <c r="J8" s="2" t="s">
        <v>99</v>
      </c>
      <c r="L8" s="2" t="s">
        <v>100</v>
      </c>
      <c r="N8" s="2" t="s">
        <v>74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0" ht="21.75" customHeight="1" x14ac:dyDescent="0.2">
      <c r="A9" s="85" t="s">
        <v>101</v>
      </c>
      <c r="B9" s="85"/>
      <c r="D9" s="5" t="s">
        <v>102</v>
      </c>
      <c r="F9" s="5" t="s">
        <v>102</v>
      </c>
      <c r="H9" s="5" t="s">
        <v>103</v>
      </c>
      <c r="J9" s="5" t="s">
        <v>104</v>
      </c>
      <c r="L9" s="7">
        <v>19</v>
      </c>
      <c r="N9" s="7">
        <v>19</v>
      </c>
      <c r="P9" s="6">
        <v>3275000</v>
      </c>
      <c r="R9" s="6">
        <v>3268891167221</v>
      </c>
      <c r="T9" s="6">
        <v>2945897296875</v>
      </c>
      <c r="V9" s="6">
        <v>0</v>
      </c>
      <c r="X9" s="6">
        <v>0</v>
      </c>
      <c r="Z9" s="6">
        <v>0</v>
      </c>
      <c r="AB9" s="6">
        <v>0</v>
      </c>
      <c r="AD9" s="6">
        <v>3275000</v>
      </c>
      <c r="AF9" s="6">
        <v>942503</v>
      </c>
      <c r="AH9" s="6">
        <v>3268891167221</v>
      </c>
      <c r="AJ9" s="6">
        <v>3085018933329</v>
      </c>
      <c r="AL9" s="7">
        <v>8.42</v>
      </c>
      <c r="AN9" s="20">
        <f>AD9-(P9+V9+Z9)</f>
        <v>0</v>
      </c>
    </row>
    <row r="10" spans="1:40" ht="21.75" customHeight="1" x14ac:dyDescent="0.2">
      <c r="A10" s="80" t="s">
        <v>105</v>
      </c>
      <c r="B10" s="80"/>
      <c r="D10" s="8" t="s">
        <v>102</v>
      </c>
      <c r="F10" s="8" t="s">
        <v>102</v>
      </c>
      <c r="H10" s="8" t="s">
        <v>106</v>
      </c>
      <c r="J10" s="8" t="s">
        <v>107</v>
      </c>
      <c r="L10" s="10">
        <v>0</v>
      </c>
      <c r="N10" s="10">
        <v>0</v>
      </c>
      <c r="P10" s="9">
        <v>350037</v>
      </c>
      <c r="R10" s="9">
        <v>199539825033</v>
      </c>
      <c r="T10" s="9">
        <v>258536687194</v>
      </c>
      <c r="V10" s="9">
        <v>0</v>
      </c>
      <c r="X10" s="9">
        <v>0</v>
      </c>
      <c r="Z10" s="9">
        <v>0</v>
      </c>
      <c r="AB10" s="9">
        <v>0</v>
      </c>
      <c r="AD10" s="9">
        <v>350037</v>
      </c>
      <c r="AF10" s="9">
        <v>761810</v>
      </c>
      <c r="AH10" s="9">
        <v>199539825033</v>
      </c>
      <c r="AJ10" s="9">
        <v>266516689677</v>
      </c>
      <c r="AL10" s="10">
        <v>0.73</v>
      </c>
      <c r="AN10" s="20">
        <f t="shared" ref="AN10:AN25" si="0">AD10-(P10+V10+Z10)</f>
        <v>0</v>
      </c>
    </row>
    <row r="11" spans="1:40" ht="21.75" customHeight="1" x14ac:dyDescent="0.2">
      <c r="A11" s="80" t="s">
        <v>108</v>
      </c>
      <c r="B11" s="80"/>
      <c r="D11" s="8" t="s">
        <v>102</v>
      </c>
      <c r="F11" s="8" t="s">
        <v>102</v>
      </c>
      <c r="H11" s="8" t="s">
        <v>109</v>
      </c>
      <c r="J11" s="8" t="s">
        <v>110</v>
      </c>
      <c r="L11" s="10">
        <v>19</v>
      </c>
      <c r="N11" s="10">
        <v>19</v>
      </c>
      <c r="P11" s="9">
        <v>2418200</v>
      </c>
      <c r="R11" s="9">
        <v>2304203585291</v>
      </c>
      <c r="T11" s="9">
        <v>2396841875584</v>
      </c>
      <c r="V11" s="9">
        <v>0</v>
      </c>
      <c r="X11" s="9">
        <v>0</v>
      </c>
      <c r="Z11" s="9">
        <v>2418200</v>
      </c>
      <c r="AB11" s="9">
        <v>2418200000000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  <c r="AN11" s="20">
        <f t="shared" si="0"/>
        <v>-4836400</v>
      </c>
    </row>
    <row r="12" spans="1:40" ht="21.75" customHeight="1" x14ac:dyDescent="0.2">
      <c r="A12" s="80" t="s">
        <v>111</v>
      </c>
      <c r="B12" s="80"/>
      <c r="D12" s="8" t="s">
        <v>102</v>
      </c>
      <c r="F12" s="8" t="s">
        <v>102</v>
      </c>
      <c r="H12" s="8" t="s">
        <v>112</v>
      </c>
      <c r="J12" s="8" t="s">
        <v>113</v>
      </c>
      <c r="L12" s="10">
        <v>19</v>
      </c>
      <c r="N12" s="10">
        <v>19</v>
      </c>
      <c r="P12" s="9">
        <v>1358000</v>
      </c>
      <c r="R12" s="9">
        <v>1357749394070</v>
      </c>
      <c r="T12" s="9">
        <v>1221535428750</v>
      </c>
      <c r="V12" s="9">
        <v>0</v>
      </c>
      <c r="X12" s="9">
        <v>0</v>
      </c>
      <c r="Z12" s="9">
        <v>0</v>
      </c>
      <c r="AB12" s="9">
        <v>0</v>
      </c>
      <c r="AD12" s="9">
        <v>1358000</v>
      </c>
      <c r="AF12" s="9">
        <v>900000</v>
      </c>
      <c r="AH12" s="9">
        <v>1357749394070</v>
      </c>
      <c r="AJ12" s="9">
        <v>1221535428750</v>
      </c>
      <c r="AL12" s="10">
        <v>3.33</v>
      </c>
      <c r="AN12" s="20">
        <f t="shared" si="0"/>
        <v>0</v>
      </c>
    </row>
    <row r="13" spans="1:40" ht="21.75" customHeight="1" x14ac:dyDescent="0.2">
      <c r="A13" s="80" t="s">
        <v>114</v>
      </c>
      <c r="B13" s="80"/>
      <c r="D13" s="8" t="s">
        <v>102</v>
      </c>
      <c r="F13" s="8" t="s">
        <v>102</v>
      </c>
      <c r="H13" s="8" t="s">
        <v>115</v>
      </c>
      <c r="J13" s="8" t="s">
        <v>116</v>
      </c>
      <c r="L13" s="10">
        <v>23</v>
      </c>
      <c r="N13" s="10">
        <v>23</v>
      </c>
      <c r="P13" s="9">
        <v>1700000</v>
      </c>
      <c r="R13" s="9">
        <v>1700000000000</v>
      </c>
      <c r="T13" s="9">
        <v>1699075625000</v>
      </c>
      <c r="V13" s="9">
        <v>0</v>
      </c>
      <c r="X13" s="9">
        <v>0</v>
      </c>
      <c r="Z13" s="9">
        <v>0</v>
      </c>
      <c r="AB13" s="9">
        <v>0</v>
      </c>
      <c r="AD13" s="9">
        <v>1700000</v>
      </c>
      <c r="AF13" s="9">
        <v>1000000</v>
      </c>
      <c r="AH13" s="9">
        <v>1700000000000</v>
      </c>
      <c r="AJ13" s="9">
        <v>1699075625000</v>
      </c>
      <c r="AL13" s="10">
        <v>4.63</v>
      </c>
      <c r="AN13" s="20">
        <f t="shared" si="0"/>
        <v>0</v>
      </c>
    </row>
    <row r="14" spans="1:40" ht="21.75" customHeight="1" x14ac:dyDescent="0.2">
      <c r="A14" s="80" t="s">
        <v>117</v>
      </c>
      <c r="B14" s="80"/>
      <c r="D14" s="8" t="s">
        <v>102</v>
      </c>
      <c r="F14" s="8" t="s">
        <v>102</v>
      </c>
      <c r="H14" s="8" t="s">
        <v>118</v>
      </c>
      <c r="J14" s="8" t="s">
        <v>119</v>
      </c>
      <c r="L14" s="10">
        <v>23</v>
      </c>
      <c r="N14" s="10">
        <v>23</v>
      </c>
      <c r="P14" s="9">
        <v>250000</v>
      </c>
      <c r="R14" s="9">
        <v>250000000000</v>
      </c>
      <c r="T14" s="9">
        <v>249864062500</v>
      </c>
      <c r="V14" s="9">
        <v>0</v>
      </c>
      <c r="X14" s="9">
        <v>0</v>
      </c>
      <c r="Z14" s="9">
        <v>0</v>
      </c>
      <c r="AB14" s="9">
        <v>0</v>
      </c>
      <c r="AD14" s="9">
        <v>250000</v>
      </c>
      <c r="AF14" s="9">
        <v>1000000</v>
      </c>
      <c r="AH14" s="9">
        <v>250000000000</v>
      </c>
      <c r="AJ14" s="9">
        <v>249864062500</v>
      </c>
      <c r="AL14" s="10">
        <v>0.68</v>
      </c>
      <c r="AN14" s="20">
        <f t="shared" si="0"/>
        <v>0</v>
      </c>
    </row>
    <row r="15" spans="1:40" ht="21.75" customHeight="1" x14ac:dyDescent="0.2">
      <c r="A15" s="80" t="s">
        <v>120</v>
      </c>
      <c r="B15" s="80"/>
      <c r="D15" s="8" t="s">
        <v>102</v>
      </c>
      <c r="F15" s="8" t="s">
        <v>102</v>
      </c>
      <c r="H15" s="8" t="s">
        <v>121</v>
      </c>
      <c r="J15" s="8" t="s">
        <v>122</v>
      </c>
      <c r="L15" s="10">
        <v>18</v>
      </c>
      <c r="N15" s="10">
        <v>18</v>
      </c>
      <c r="P15" s="9">
        <v>810000</v>
      </c>
      <c r="R15" s="9">
        <v>810051236951</v>
      </c>
      <c r="T15" s="9">
        <v>728603606250</v>
      </c>
      <c r="V15" s="9">
        <v>0</v>
      </c>
      <c r="X15" s="9">
        <v>0</v>
      </c>
      <c r="Z15" s="9">
        <v>0</v>
      </c>
      <c r="AB15" s="9">
        <v>0</v>
      </c>
      <c r="AD15" s="9">
        <v>810000</v>
      </c>
      <c r="AF15" s="9">
        <v>900000</v>
      </c>
      <c r="AH15" s="9">
        <v>810051236951</v>
      </c>
      <c r="AJ15" s="9">
        <v>728603606250</v>
      </c>
      <c r="AL15" s="10">
        <v>1.99</v>
      </c>
      <c r="AN15" s="20">
        <f t="shared" si="0"/>
        <v>0</v>
      </c>
    </row>
    <row r="16" spans="1:40" ht="21.75" customHeight="1" x14ac:dyDescent="0.2">
      <c r="A16" s="80" t="s">
        <v>123</v>
      </c>
      <c r="B16" s="80"/>
      <c r="D16" s="8" t="s">
        <v>102</v>
      </c>
      <c r="F16" s="8" t="s">
        <v>102</v>
      </c>
      <c r="H16" s="8" t="s">
        <v>124</v>
      </c>
      <c r="J16" s="8" t="s">
        <v>125</v>
      </c>
      <c r="L16" s="10">
        <v>18</v>
      </c>
      <c r="N16" s="10">
        <v>18</v>
      </c>
      <c r="P16" s="9">
        <v>730000</v>
      </c>
      <c r="R16" s="9">
        <v>598668522192</v>
      </c>
      <c r="T16" s="9">
        <v>707714970625</v>
      </c>
      <c r="V16" s="9">
        <v>0</v>
      </c>
      <c r="X16" s="9">
        <v>0</v>
      </c>
      <c r="Z16" s="9">
        <v>0</v>
      </c>
      <c r="AB16" s="9">
        <v>0</v>
      </c>
      <c r="AD16" s="9">
        <v>730000</v>
      </c>
      <c r="AF16" s="9">
        <v>970000</v>
      </c>
      <c r="AH16" s="9">
        <v>598668522192</v>
      </c>
      <c r="AJ16" s="9">
        <v>707714970625</v>
      </c>
      <c r="AL16" s="10">
        <v>1.93</v>
      </c>
      <c r="AN16" s="20">
        <f t="shared" si="0"/>
        <v>0</v>
      </c>
    </row>
    <row r="17" spans="1:40" ht="21.75" customHeight="1" x14ac:dyDescent="0.2">
      <c r="A17" s="80" t="s">
        <v>126</v>
      </c>
      <c r="B17" s="80"/>
      <c r="D17" s="8" t="s">
        <v>102</v>
      </c>
      <c r="F17" s="8" t="s">
        <v>102</v>
      </c>
      <c r="H17" s="8" t="s">
        <v>127</v>
      </c>
      <c r="J17" s="8" t="s">
        <v>128</v>
      </c>
      <c r="L17" s="10">
        <v>18</v>
      </c>
      <c r="N17" s="10">
        <v>18</v>
      </c>
      <c r="P17" s="9">
        <v>817000</v>
      </c>
      <c r="R17" s="9">
        <v>685483304137</v>
      </c>
      <c r="T17" s="9">
        <v>679243740279</v>
      </c>
      <c r="V17" s="9">
        <v>0</v>
      </c>
      <c r="X17" s="9">
        <v>0</v>
      </c>
      <c r="Z17" s="9">
        <v>0</v>
      </c>
      <c r="AB17" s="9">
        <v>0</v>
      </c>
      <c r="AD17" s="9">
        <v>817000</v>
      </c>
      <c r="AF17" s="9">
        <v>806890</v>
      </c>
      <c r="AH17" s="9">
        <v>685483304137</v>
      </c>
      <c r="AJ17" s="9">
        <v>658870674160</v>
      </c>
      <c r="AL17" s="10">
        <v>1.8</v>
      </c>
      <c r="AN17" s="20">
        <f t="shared" si="0"/>
        <v>0</v>
      </c>
    </row>
    <row r="18" spans="1:40" ht="21.75" customHeight="1" x14ac:dyDescent="0.2">
      <c r="A18" s="80" t="s">
        <v>129</v>
      </c>
      <c r="B18" s="80"/>
      <c r="D18" s="8" t="s">
        <v>102</v>
      </c>
      <c r="F18" s="8" t="s">
        <v>102</v>
      </c>
      <c r="H18" s="8" t="s">
        <v>130</v>
      </c>
      <c r="J18" s="8" t="s">
        <v>131</v>
      </c>
      <c r="L18" s="10">
        <v>20.5</v>
      </c>
      <c r="N18" s="10">
        <v>20.5</v>
      </c>
      <c r="P18" s="9">
        <v>380000</v>
      </c>
      <c r="R18" s="9">
        <v>293827995418</v>
      </c>
      <c r="T18" s="9">
        <v>302315526500</v>
      </c>
      <c r="V18" s="9">
        <v>0</v>
      </c>
      <c r="X18" s="9">
        <v>0</v>
      </c>
      <c r="Z18" s="9">
        <v>0</v>
      </c>
      <c r="AB18" s="9">
        <v>0</v>
      </c>
      <c r="AD18" s="9">
        <v>380000</v>
      </c>
      <c r="AF18" s="9">
        <v>779560</v>
      </c>
      <c r="AH18" s="9">
        <v>293827995418</v>
      </c>
      <c r="AJ18" s="9">
        <v>296071723415</v>
      </c>
      <c r="AL18" s="10">
        <v>0.81</v>
      </c>
      <c r="AN18" s="20">
        <f t="shared" si="0"/>
        <v>0</v>
      </c>
    </row>
    <row r="19" spans="1:40" ht="21.75" customHeight="1" x14ac:dyDescent="0.2">
      <c r="A19" s="80" t="s">
        <v>132</v>
      </c>
      <c r="B19" s="80"/>
      <c r="D19" s="8" t="s">
        <v>102</v>
      </c>
      <c r="F19" s="8" t="s">
        <v>102</v>
      </c>
      <c r="H19" s="8" t="s">
        <v>133</v>
      </c>
      <c r="J19" s="8" t="s">
        <v>134</v>
      </c>
      <c r="L19" s="10">
        <v>23</v>
      </c>
      <c r="N19" s="10">
        <v>23</v>
      </c>
      <c r="P19" s="9">
        <v>275000</v>
      </c>
      <c r="R19" s="9">
        <v>250788817310</v>
      </c>
      <c r="T19" s="9">
        <v>256473966409</v>
      </c>
      <c r="V19" s="9">
        <v>0</v>
      </c>
      <c r="X19" s="9">
        <v>0</v>
      </c>
      <c r="Z19" s="9">
        <v>0</v>
      </c>
      <c r="AB19" s="9">
        <v>0</v>
      </c>
      <c r="AD19" s="9">
        <v>275000</v>
      </c>
      <c r="AF19" s="9">
        <v>938570</v>
      </c>
      <c r="AH19" s="9">
        <v>250788817310</v>
      </c>
      <c r="AJ19" s="9">
        <v>257966404454</v>
      </c>
      <c r="AL19" s="10">
        <v>0.7</v>
      </c>
      <c r="AN19" s="20">
        <f t="shared" si="0"/>
        <v>0</v>
      </c>
    </row>
    <row r="20" spans="1:40" ht="21.75" customHeight="1" x14ac:dyDescent="0.2">
      <c r="A20" s="80" t="s">
        <v>135</v>
      </c>
      <c r="B20" s="80"/>
      <c r="D20" s="8" t="s">
        <v>102</v>
      </c>
      <c r="F20" s="8" t="s">
        <v>102</v>
      </c>
      <c r="H20" s="8" t="s">
        <v>136</v>
      </c>
      <c r="J20" s="8" t="s">
        <v>137</v>
      </c>
      <c r="L20" s="10">
        <v>23</v>
      </c>
      <c r="N20" s="10">
        <v>23</v>
      </c>
      <c r="P20" s="9">
        <v>228899</v>
      </c>
      <c r="R20" s="9">
        <v>199516167452</v>
      </c>
      <c r="T20" s="9">
        <v>201440554587</v>
      </c>
      <c r="V20" s="9">
        <v>0</v>
      </c>
      <c r="X20" s="9">
        <v>0</v>
      </c>
      <c r="Z20" s="9">
        <v>0</v>
      </c>
      <c r="AB20" s="9">
        <v>0</v>
      </c>
      <c r="AD20" s="9">
        <v>228899</v>
      </c>
      <c r="AF20" s="9">
        <v>870310</v>
      </c>
      <c r="AH20" s="9">
        <v>199516167452</v>
      </c>
      <c r="AJ20" s="9">
        <v>199104766573</v>
      </c>
      <c r="AL20" s="10">
        <v>0.54</v>
      </c>
      <c r="AN20" s="20">
        <f t="shared" si="0"/>
        <v>0</v>
      </c>
    </row>
    <row r="21" spans="1:40" ht="21.75" customHeight="1" x14ac:dyDescent="0.2">
      <c r="A21" s="80" t="s">
        <v>138</v>
      </c>
      <c r="B21" s="80"/>
      <c r="D21" s="8" t="s">
        <v>102</v>
      </c>
      <c r="F21" s="8" t="s">
        <v>102</v>
      </c>
      <c r="H21" s="8" t="s">
        <v>139</v>
      </c>
      <c r="J21" s="8" t="s">
        <v>140</v>
      </c>
      <c r="L21" s="10">
        <v>23</v>
      </c>
      <c r="N21" s="10">
        <v>23</v>
      </c>
      <c r="P21" s="9">
        <v>1686341</v>
      </c>
      <c r="R21" s="9">
        <v>1500040535697</v>
      </c>
      <c r="T21" s="9">
        <v>1542719197591</v>
      </c>
      <c r="V21" s="9">
        <v>0</v>
      </c>
      <c r="X21" s="9">
        <v>0</v>
      </c>
      <c r="Z21" s="9">
        <v>0</v>
      </c>
      <c r="AB21" s="9">
        <v>0</v>
      </c>
      <c r="AD21" s="9">
        <v>1686341</v>
      </c>
      <c r="AF21" s="9">
        <v>897080</v>
      </c>
      <c r="AH21" s="9">
        <v>1500040535697</v>
      </c>
      <c r="AJ21" s="9">
        <v>1511960208641</v>
      </c>
      <c r="AL21" s="10">
        <v>4.12</v>
      </c>
      <c r="AN21" s="20">
        <f t="shared" si="0"/>
        <v>0</v>
      </c>
    </row>
    <row r="22" spans="1:40" ht="21.75" customHeight="1" x14ac:dyDescent="0.2">
      <c r="A22" s="80" t="s">
        <v>141</v>
      </c>
      <c r="B22" s="80"/>
      <c r="D22" s="8" t="s">
        <v>102</v>
      </c>
      <c r="F22" s="8" t="s">
        <v>102</v>
      </c>
      <c r="H22" s="8" t="s">
        <v>142</v>
      </c>
      <c r="J22" s="8" t="s">
        <v>143</v>
      </c>
      <c r="L22" s="10">
        <v>23</v>
      </c>
      <c r="N22" s="10">
        <v>23</v>
      </c>
      <c r="P22" s="9">
        <v>1095000</v>
      </c>
      <c r="R22" s="9">
        <v>989333680443</v>
      </c>
      <c r="T22" s="9">
        <v>911292100337</v>
      </c>
      <c r="V22" s="9">
        <v>0</v>
      </c>
      <c r="X22" s="9">
        <v>0</v>
      </c>
      <c r="Z22" s="9">
        <v>0</v>
      </c>
      <c r="AB22" s="9">
        <v>0</v>
      </c>
      <c r="AD22" s="9">
        <v>1095000</v>
      </c>
      <c r="AF22" s="9">
        <v>836779</v>
      </c>
      <c r="AH22" s="9">
        <v>989333680443</v>
      </c>
      <c r="AJ22" s="9">
        <v>915774781553</v>
      </c>
      <c r="AL22" s="10">
        <v>2.5</v>
      </c>
      <c r="AN22" s="20">
        <f t="shared" si="0"/>
        <v>0</v>
      </c>
    </row>
    <row r="23" spans="1:40" ht="21.75" customHeight="1" x14ac:dyDescent="0.2">
      <c r="A23" s="80" t="s">
        <v>144</v>
      </c>
      <c r="B23" s="80"/>
      <c r="D23" s="8" t="s">
        <v>102</v>
      </c>
      <c r="F23" s="8" t="s">
        <v>102</v>
      </c>
      <c r="H23" s="8" t="s">
        <v>145</v>
      </c>
      <c r="J23" s="8" t="s">
        <v>146</v>
      </c>
      <c r="L23" s="10">
        <v>23</v>
      </c>
      <c r="N23" s="10">
        <v>23</v>
      </c>
      <c r="P23" s="9">
        <v>2940000</v>
      </c>
      <c r="R23" s="9">
        <v>2366791800000</v>
      </c>
      <c r="T23" s="9">
        <v>2376949270673</v>
      </c>
      <c r="V23" s="9">
        <v>0</v>
      </c>
      <c r="X23" s="9">
        <v>0</v>
      </c>
      <c r="Z23" s="9">
        <v>0</v>
      </c>
      <c r="AB23" s="9">
        <v>0</v>
      </c>
      <c r="AD23" s="9">
        <v>2940000</v>
      </c>
      <c r="AF23" s="9">
        <v>812036</v>
      </c>
      <c r="AH23" s="9">
        <v>2366791800000</v>
      </c>
      <c r="AJ23" s="9">
        <v>2386087698949</v>
      </c>
      <c r="AL23" s="10">
        <v>6.51</v>
      </c>
      <c r="AN23" s="20">
        <f t="shared" si="0"/>
        <v>0</v>
      </c>
    </row>
    <row r="24" spans="1:40" ht="21.75" customHeight="1" x14ac:dyDescent="0.2">
      <c r="A24" s="80" t="s">
        <v>147</v>
      </c>
      <c r="B24" s="80"/>
      <c r="D24" s="8" t="s">
        <v>102</v>
      </c>
      <c r="F24" s="8" t="s">
        <v>102</v>
      </c>
      <c r="H24" s="8" t="s">
        <v>148</v>
      </c>
      <c r="J24" s="8" t="s">
        <v>149</v>
      </c>
      <c r="L24" s="10">
        <v>23</v>
      </c>
      <c r="N24" s="10">
        <v>23</v>
      </c>
      <c r="P24" s="9">
        <v>1300000</v>
      </c>
      <c r="R24" s="9">
        <v>1236586000000</v>
      </c>
      <c r="T24" s="9">
        <v>1112871846718</v>
      </c>
      <c r="V24" s="9">
        <v>0</v>
      </c>
      <c r="X24" s="9">
        <v>0</v>
      </c>
      <c r="Z24" s="9">
        <v>0</v>
      </c>
      <c r="AB24" s="9">
        <v>0</v>
      </c>
      <c r="AD24" s="9">
        <v>1300000</v>
      </c>
      <c r="AF24" s="9">
        <v>860896</v>
      </c>
      <c r="AH24" s="9">
        <v>1236586000000</v>
      </c>
      <c r="AJ24" s="9">
        <v>1118556254140</v>
      </c>
      <c r="AL24" s="10">
        <v>3.05</v>
      </c>
      <c r="AN24" s="20">
        <f t="shared" si="0"/>
        <v>0</v>
      </c>
    </row>
    <row r="25" spans="1:40" ht="21.75" customHeight="1" x14ac:dyDescent="0.2">
      <c r="A25" s="82" t="s">
        <v>150</v>
      </c>
      <c r="B25" s="82"/>
      <c r="D25" s="8" t="s">
        <v>102</v>
      </c>
      <c r="F25" s="8" t="s">
        <v>102</v>
      </c>
      <c r="H25" s="8" t="s">
        <v>151</v>
      </c>
      <c r="J25" s="8" t="s">
        <v>152</v>
      </c>
      <c r="L25" s="10">
        <v>23</v>
      </c>
      <c r="N25" s="10">
        <v>23</v>
      </c>
      <c r="P25" s="9">
        <v>1068750</v>
      </c>
      <c r="R25" s="13">
        <v>1000136250000</v>
      </c>
      <c r="T25" s="13">
        <v>849108795904</v>
      </c>
      <c r="V25" s="9">
        <v>0</v>
      </c>
      <c r="X25" s="13">
        <v>0</v>
      </c>
      <c r="Z25" s="9">
        <v>0</v>
      </c>
      <c r="AB25" s="13">
        <v>0</v>
      </c>
      <c r="AD25" s="9">
        <v>1068750</v>
      </c>
      <c r="AF25" s="9">
        <v>799180</v>
      </c>
      <c r="AH25" s="13">
        <v>1000136250000</v>
      </c>
      <c r="AJ25" s="13">
        <v>853659195278</v>
      </c>
      <c r="AL25" s="14">
        <v>2.33</v>
      </c>
      <c r="AN25" s="20">
        <f t="shared" si="0"/>
        <v>0</v>
      </c>
    </row>
    <row r="26" spans="1:40" ht="21.75" customHeight="1" x14ac:dyDescent="0.2">
      <c r="A26" s="79" t="s">
        <v>72</v>
      </c>
      <c r="B26" s="79"/>
      <c r="D26" s="9"/>
      <c r="F26" s="9"/>
      <c r="H26" s="9"/>
      <c r="J26" s="9"/>
      <c r="L26" s="9"/>
      <c r="N26" s="9"/>
      <c r="P26" s="9"/>
      <c r="R26" s="16">
        <v>19011608281215</v>
      </c>
      <c r="T26" s="16">
        <v>18440484551776</v>
      </c>
      <c r="V26" s="9"/>
      <c r="X26" s="16">
        <v>0</v>
      </c>
      <c r="Z26" s="9"/>
      <c r="AB26" s="16">
        <v>2418200000000</v>
      </c>
      <c r="AD26" s="9"/>
      <c r="AF26" s="9"/>
      <c r="AH26" s="16">
        <v>16707404695924</v>
      </c>
      <c r="AJ26" s="16">
        <v>16156381023294</v>
      </c>
      <c r="AL26" s="17">
        <v>44.07</v>
      </c>
      <c r="AN26" s="20"/>
    </row>
    <row r="27" spans="1:40" x14ac:dyDescent="0.2">
      <c r="AN27" s="20"/>
    </row>
    <row r="32" spans="1:40" x14ac:dyDescent="0.2">
      <c r="AJ32" s="21"/>
    </row>
  </sheetData>
  <mergeCells count="2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1:B21"/>
    <mergeCell ref="A22:B22"/>
    <mergeCell ref="A23:B23"/>
    <mergeCell ref="A24:B24"/>
    <mergeCell ref="A25:B25"/>
  </mergeCells>
  <pageMargins left="0.39" right="0.39" top="0.39" bottom="0.39" header="0" footer="0"/>
  <pageSetup scale="3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9"/>
  <sheetViews>
    <sheetView rightToLeft="1" view="pageBreakPreview" zoomScaleNormal="100" zoomScaleSheetLayoutView="100" workbookViewId="0">
      <selection activeCell="C18" sqref="C1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4.45" customHeight="1" x14ac:dyDescent="0.2">
      <c r="A4" s="87" t="s">
        <v>153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1:13" ht="14.45" customHeight="1" x14ac:dyDescent="0.2">
      <c r="A5" s="87" t="s">
        <v>154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</row>
    <row r="6" spans="1:13" ht="14.45" customHeight="1" x14ac:dyDescent="0.2"/>
    <row r="7" spans="1:13" ht="14.45" customHeight="1" x14ac:dyDescent="0.2">
      <c r="C7" s="84" t="s">
        <v>9</v>
      </c>
      <c r="D7" s="84"/>
      <c r="E7" s="84"/>
      <c r="F7" s="84"/>
      <c r="G7" s="84"/>
      <c r="H7" s="84"/>
      <c r="I7" s="84"/>
      <c r="J7" s="84"/>
      <c r="K7" s="84"/>
      <c r="L7" s="84"/>
      <c r="M7" s="84"/>
    </row>
    <row r="8" spans="1:13" ht="14.45" customHeight="1" x14ac:dyDescent="0.2">
      <c r="A8" s="2" t="s">
        <v>155</v>
      </c>
      <c r="C8" s="4" t="s">
        <v>13</v>
      </c>
      <c r="D8" s="3"/>
      <c r="E8" s="4" t="s">
        <v>156</v>
      </c>
      <c r="F8" s="3"/>
      <c r="G8" s="4" t="s">
        <v>157</v>
      </c>
      <c r="H8" s="3"/>
      <c r="I8" s="4" t="s">
        <v>158</v>
      </c>
      <c r="J8" s="3"/>
      <c r="K8" s="4" t="s">
        <v>159</v>
      </c>
      <c r="L8" s="3"/>
      <c r="M8" s="4" t="s">
        <v>160</v>
      </c>
    </row>
    <row r="9" spans="1:13" ht="21.75" customHeight="1" x14ac:dyDescent="0.2">
      <c r="A9" s="5" t="s">
        <v>111</v>
      </c>
      <c r="C9" s="6">
        <v>1358000</v>
      </c>
      <c r="E9" s="6">
        <v>1000000</v>
      </c>
      <c r="G9" s="6">
        <v>900000</v>
      </c>
      <c r="I9" s="24">
        <v>-0.1</v>
      </c>
      <c r="K9" s="6">
        <v>1221535428750</v>
      </c>
      <c r="M9" s="22" t="s">
        <v>242</v>
      </c>
    </row>
    <row r="10" spans="1:13" ht="21.75" customHeight="1" x14ac:dyDescent="0.2">
      <c r="A10" s="8" t="s">
        <v>101</v>
      </c>
      <c r="C10" s="9">
        <v>3275000</v>
      </c>
      <c r="E10" s="9">
        <v>1000000</v>
      </c>
      <c r="G10" s="9">
        <v>942503</v>
      </c>
      <c r="I10" s="25">
        <v>-5.7500000000000002E-2</v>
      </c>
      <c r="K10" s="9">
        <v>3085018933329</v>
      </c>
      <c r="M10" s="23" t="s">
        <v>242</v>
      </c>
    </row>
    <row r="11" spans="1:13" ht="21.75" customHeight="1" x14ac:dyDescent="0.2">
      <c r="A11" s="8" t="s">
        <v>120</v>
      </c>
      <c r="C11" s="9">
        <v>810000</v>
      </c>
      <c r="E11" s="9">
        <v>1000000</v>
      </c>
      <c r="G11" s="9">
        <v>900000</v>
      </c>
      <c r="I11" s="25">
        <v>-0.1</v>
      </c>
      <c r="K11" s="9">
        <v>728603606250</v>
      </c>
      <c r="M11" s="23" t="s">
        <v>242</v>
      </c>
    </row>
    <row r="12" spans="1:13" ht="21.75" customHeight="1" x14ac:dyDescent="0.2">
      <c r="A12" s="8" t="s">
        <v>117</v>
      </c>
      <c r="C12" s="9">
        <v>250000</v>
      </c>
      <c r="E12" s="9">
        <v>1000000</v>
      </c>
      <c r="G12" s="9">
        <v>1000000</v>
      </c>
      <c r="I12" s="25">
        <v>0</v>
      </c>
      <c r="K12" s="9">
        <v>249864062500</v>
      </c>
      <c r="M12" s="23" t="s">
        <v>242</v>
      </c>
    </row>
    <row r="13" spans="1:13" ht="21.75" customHeight="1" x14ac:dyDescent="0.2">
      <c r="A13" s="8" t="s">
        <v>141</v>
      </c>
      <c r="C13" s="9">
        <v>1095000</v>
      </c>
      <c r="E13" s="9">
        <v>870260</v>
      </c>
      <c r="G13" s="9">
        <v>836779</v>
      </c>
      <c r="I13" s="25">
        <v>-3.85E-2</v>
      </c>
      <c r="K13" s="9">
        <v>915774781553</v>
      </c>
      <c r="M13" s="23" t="s">
        <v>243</v>
      </c>
    </row>
    <row r="14" spans="1:13" ht="21.75" customHeight="1" x14ac:dyDescent="0.2">
      <c r="A14" s="8" t="s">
        <v>114</v>
      </c>
      <c r="C14" s="9">
        <v>1700000</v>
      </c>
      <c r="E14" s="9">
        <v>1000000</v>
      </c>
      <c r="G14" s="9">
        <v>1000000</v>
      </c>
      <c r="I14" s="25">
        <v>0</v>
      </c>
      <c r="K14" s="9">
        <v>1699075625000</v>
      </c>
      <c r="M14" s="23" t="s">
        <v>242</v>
      </c>
    </row>
    <row r="15" spans="1:13" ht="21.75" customHeight="1" x14ac:dyDescent="0.2">
      <c r="A15" s="8" t="s">
        <v>144</v>
      </c>
      <c r="C15" s="9">
        <v>2940000</v>
      </c>
      <c r="E15" s="9">
        <v>814960</v>
      </c>
      <c r="G15" s="9">
        <v>812036</v>
      </c>
      <c r="I15" s="25">
        <v>-3.5999999999999999E-3</v>
      </c>
      <c r="K15" s="9">
        <v>2386087698949</v>
      </c>
      <c r="M15" s="23" t="s">
        <v>243</v>
      </c>
    </row>
    <row r="16" spans="1:13" ht="21.75" customHeight="1" x14ac:dyDescent="0.2">
      <c r="A16" s="8" t="s">
        <v>147</v>
      </c>
      <c r="C16" s="9">
        <v>1300000</v>
      </c>
      <c r="E16" s="9">
        <v>842000</v>
      </c>
      <c r="G16" s="9">
        <v>860896</v>
      </c>
      <c r="I16" s="25">
        <v>2.24E-2</v>
      </c>
      <c r="K16" s="9">
        <v>1118556254140</v>
      </c>
      <c r="M16" s="23" t="s">
        <v>243</v>
      </c>
    </row>
    <row r="17" spans="1:13" ht="21.75" customHeight="1" x14ac:dyDescent="0.2">
      <c r="A17" s="11" t="s">
        <v>150</v>
      </c>
      <c r="C17" s="9">
        <v>1068750</v>
      </c>
      <c r="E17" s="9">
        <v>797600</v>
      </c>
      <c r="G17" s="9">
        <v>799180</v>
      </c>
      <c r="I17" s="25">
        <v>2E-3</v>
      </c>
      <c r="K17" s="13">
        <v>853659195278</v>
      </c>
      <c r="M17" s="23" t="s">
        <v>243</v>
      </c>
    </row>
    <row r="18" spans="1:13" ht="21.75" customHeight="1" thickBot="1" x14ac:dyDescent="0.25">
      <c r="A18" s="15" t="s">
        <v>72</v>
      </c>
      <c r="C18" s="9"/>
      <c r="E18" s="9"/>
      <c r="G18" s="9"/>
      <c r="I18" s="9"/>
      <c r="K18" s="16">
        <v>12258175585749</v>
      </c>
      <c r="M18" s="9"/>
    </row>
    <row r="19" spans="1:13" ht="13.5" thickTop="1" x14ac:dyDescent="0.2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17DB-5DE6-41F1-A9C1-0C6B15008EAE}">
  <sheetPr>
    <pageSetUpPr fitToPage="1"/>
  </sheetPr>
  <dimension ref="A1:L23"/>
  <sheetViews>
    <sheetView rightToLeft="1" view="pageBreakPreview" zoomScale="110" zoomScaleNormal="100" zoomScaleSheetLayoutView="110" workbookViewId="0">
      <selection activeCell="T8" sqref="T8"/>
    </sheetView>
  </sheetViews>
  <sheetFormatPr defaultRowHeight="12.75" x14ac:dyDescent="0.2"/>
  <cols>
    <col min="1" max="1" width="6.285156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8.5703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14.45" customHeight="1" x14ac:dyDescent="0.2"/>
    <row r="5" spans="1:12" ht="14.45" customHeight="1" x14ac:dyDescent="0.2">
      <c r="A5" s="1" t="s">
        <v>161</v>
      </c>
      <c r="B5" s="87" t="s">
        <v>162</v>
      </c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2" ht="14.45" customHeight="1" x14ac:dyDescent="0.2">
      <c r="D6" s="26" t="s">
        <v>7</v>
      </c>
      <c r="F6" s="88" t="s">
        <v>8</v>
      </c>
      <c r="G6" s="88"/>
      <c r="H6" s="88"/>
      <c r="J6" s="26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88" t="s">
        <v>163</v>
      </c>
      <c r="B8" s="88"/>
      <c r="D8" s="26" t="s">
        <v>164</v>
      </c>
      <c r="F8" s="26" t="s">
        <v>165</v>
      </c>
      <c r="H8" s="26" t="s">
        <v>166</v>
      </c>
      <c r="J8" s="26" t="s">
        <v>164</v>
      </c>
      <c r="L8" s="26" t="s">
        <v>18</v>
      </c>
    </row>
    <row r="9" spans="1:12" ht="21.75" customHeight="1" x14ac:dyDescent="0.2">
      <c r="A9" s="27" t="s">
        <v>244</v>
      </c>
      <c r="B9" s="104"/>
      <c r="D9" s="28">
        <v>4633660354893</v>
      </c>
      <c r="E9" s="29"/>
      <c r="F9" s="30">
        <v>2845797737196</v>
      </c>
      <c r="G9" s="29"/>
      <c r="H9" s="28">
        <v>2027736838088</v>
      </c>
      <c r="I9" s="29"/>
      <c r="J9" s="28">
        <v>5451721254001</v>
      </c>
      <c r="L9" s="31">
        <v>0.14879999999999999</v>
      </c>
    </row>
    <row r="10" spans="1:12" ht="21.75" customHeight="1" x14ac:dyDescent="0.2">
      <c r="A10" s="32" t="s">
        <v>245</v>
      </c>
      <c r="B10" s="105"/>
      <c r="D10" s="30">
        <v>3551449618778</v>
      </c>
      <c r="E10" s="29"/>
      <c r="F10" s="30">
        <v>2527004344849</v>
      </c>
      <c r="G10" s="29"/>
      <c r="H10" s="30">
        <v>1509804500000</v>
      </c>
      <c r="I10" s="29"/>
      <c r="J10" s="30">
        <v>4568649463627</v>
      </c>
      <c r="L10" s="33">
        <v>0.12459999999999999</v>
      </c>
    </row>
    <row r="11" spans="1:12" ht="21.75" customHeight="1" x14ac:dyDescent="0.2">
      <c r="A11" s="32" t="s">
        <v>246</v>
      </c>
      <c r="B11" s="105"/>
      <c r="D11" s="30">
        <v>1587603948184</v>
      </c>
      <c r="E11" s="29"/>
      <c r="F11" s="30">
        <v>4732584076690</v>
      </c>
      <c r="G11" s="29"/>
      <c r="H11" s="30">
        <v>3856289575705</v>
      </c>
      <c r="I11" s="29"/>
      <c r="J11" s="30">
        <v>2463898449169</v>
      </c>
      <c r="L11" s="33">
        <v>6.7299999999999999E-2</v>
      </c>
    </row>
    <row r="12" spans="1:12" ht="21.75" customHeight="1" x14ac:dyDescent="0.2">
      <c r="A12" s="32" t="s">
        <v>247</v>
      </c>
      <c r="B12" s="105"/>
      <c r="D12" s="30">
        <v>2375964</v>
      </c>
      <c r="E12" s="29"/>
      <c r="F12" s="30">
        <v>9764</v>
      </c>
      <c r="G12" s="29"/>
      <c r="H12" s="30">
        <v>0</v>
      </c>
      <c r="I12" s="29"/>
      <c r="J12" s="30">
        <v>2385728</v>
      </c>
      <c r="L12" s="33">
        <v>0</v>
      </c>
    </row>
    <row r="13" spans="1:12" ht="21.75" customHeight="1" x14ac:dyDescent="0.2">
      <c r="A13" s="32" t="s">
        <v>248</v>
      </c>
      <c r="B13" s="105"/>
      <c r="D13" s="30">
        <v>283484823</v>
      </c>
      <c r="E13" s="29"/>
      <c r="F13" s="30">
        <v>1160257</v>
      </c>
      <c r="G13" s="29"/>
      <c r="H13" s="30">
        <v>0</v>
      </c>
      <c r="I13" s="29"/>
      <c r="J13" s="30">
        <v>284645080</v>
      </c>
      <c r="L13" s="33">
        <v>0</v>
      </c>
    </row>
    <row r="14" spans="1:12" ht="21.75" customHeight="1" x14ac:dyDescent="0.2">
      <c r="A14" s="32" t="s">
        <v>249</v>
      </c>
      <c r="B14" s="105"/>
      <c r="D14" s="30">
        <v>1559083831460</v>
      </c>
      <c r="E14" s="29"/>
      <c r="F14" s="30">
        <v>1053195957865</v>
      </c>
      <c r="G14" s="29"/>
      <c r="H14" s="30">
        <v>542602625000</v>
      </c>
      <c r="I14" s="29"/>
      <c r="J14" s="30">
        <v>2069677164325</v>
      </c>
      <c r="L14" s="33">
        <v>5.6500000000000002E-2</v>
      </c>
    </row>
    <row r="15" spans="1:12" ht="21.75" customHeight="1" x14ac:dyDescent="0.2">
      <c r="A15" s="32" t="s">
        <v>250</v>
      </c>
      <c r="B15" s="105"/>
      <c r="D15" s="30">
        <v>1358070262283</v>
      </c>
      <c r="E15" s="29"/>
      <c r="F15" s="30">
        <v>35717549022</v>
      </c>
      <c r="G15" s="29"/>
      <c r="H15" s="30">
        <v>35070750000</v>
      </c>
      <c r="I15" s="29"/>
      <c r="J15" s="30">
        <v>1358717061305</v>
      </c>
      <c r="L15" s="33">
        <v>3.7099999999999994E-2</v>
      </c>
    </row>
    <row r="16" spans="1:12" ht="21.75" customHeight="1" x14ac:dyDescent="0.2">
      <c r="A16" s="32" t="s">
        <v>251</v>
      </c>
      <c r="B16" s="105"/>
      <c r="D16" s="30">
        <v>971006749</v>
      </c>
      <c r="E16" s="29"/>
      <c r="F16" s="30">
        <v>1246377990185</v>
      </c>
      <c r="G16" s="29"/>
      <c r="H16" s="30">
        <v>1245094553509</v>
      </c>
      <c r="I16" s="29"/>
      <c r="J16" s="30">
        <v>2254443425</v>
      </c>
      <c r="L16" s="33">
        <v>1E-4</v>
      </c>
    </row>
    <row r="17" spans="1:12" ht="21.75" customHeight="1" x14ac:dyDescent="0.2">
      <c r="A17" s="32" t="s">
        <v>252</v>
      </c>
      <c r="B17" s="105"/>
      <c r="D17" s="30">
        <v>1764818827</v>
      </c>
      <c r="E17" s="29"/>
      <c r="F17" s="30">
        <v>29492000000</v>
      </c>
      <c r="G17" s="29"/>
      <c r="H17" s="30">
        <v>26001050000</v>
      </c>
      <c r="I17" s="29"/>
      <c r="J17" s="30">
        <v>5255768827</v>
      </c>
      <c r="L17" s="33">
        <v>0</v>
      </c>
    </row>
    <row r="18" spans="1:12" ht="21.75" customHeight="1" x14ac:dyDescent="0.2">
      <c r="A18" s="32" t="s">
        <v>253</v>
      </c>
      <c r="B18" s="105"/>
      <c r="D18" s="30">
        <v>29589787</v>
      </c>
      <c r="E18" s="29"/>
      <c r="F18" s="30">
        <v>121104</v>
      </c>
      <c r="G18" s="29"/>
      <c r="H18" s="30">
        <v>0</v>
      </c>
      <c r="I18" s="29"/>
      <c r="J18" s="30">
        <v>29710891</v>
      </c>
      <c r="L18" s="33">
        <v>0</v>
      </c>
    </row>
    <row r="19" spans="1:12" ht="21.75" customHeight="1" x14ac:dyDescent="0.2">
      <c r="A19" s="32" t="s">
        <v>254</v>
      </c>
      <c r="B19" s="105"/>
      <c r="D19" s="30">
        <v>9274507948</v>
      </c>
      <c r="E19" s="29"/>
      <c r="F19" s="30">
        <v>134930270649</v>
      </c>
      <c r="G19" s="29"/>
      <c r="H19" s="30">
        <v>144002450000</v>
      </c>
      <c r="I19" s="29"/>
      <c r="J19" s="30">
        <v>202328597</v>
      </c>
      <c r="L19" s="33">
        <v>0</v>
      </c>
    </row>
    <row r="20" spans="1:12" ht="21.75" customHeight="1" x14ac:dyDescent="0.2">
      <c r="A20" s="32" t="s">
        <v>255</v>
      </c>
      <c r="B20" s="105"/>
      <c r="D20" s="30">
        <v>500093877432</v>
      </c>
      <c r="E20" s="29"/>
      <c r="F20" s="30">
        <v>9246771250</v>
      </c>
      <c r="G20" s="29"/>
      <c r="H20" s="30">
        <v>9300375000</v>
      </c>
      <c r="I20" s="29"/>
      <c r="J20" s="30">
        <v>500040273682</v>
      </c>
      <c r="L20" s="33">
        <v>1.3599999999999999E-2</v>
      </c>
    </row>
    <row r="21" spans="1:12" ht="21.75" customHeight="1" thickBot="1" x14ac:dyDescent="0.25">
      <c r="A21" s="79" t="s">
        <v>72</v>
      </c>
      <c r="B21" s="79"/>
      <c r="D21" s="34">
        <f>SUM(D9:D20)</f>
        <v>13202287677128</v>
      </c>
      <c r="E21" s="29"/>
      <c r="F21" s="34">
        <f>SUM(F9:F20)</f>
        <v>12614347988831</v>
      </c>
      <c r="G21" s="29"/>
      <c r="H21" s="34">
        <f>SUM(H9:H20)</f>
        <v>9395902717302</v>
      </c>
      <c r="I21" s="29"/>
      <c r="J21" s="34">
        <f>SUM(J9:J20)</f>
        <v>16420732948657</v>
      </c>
      <c r="L21" s="34">
        <f>SUM(L9:L20)</f>
        <v>0.44800000000000001</v>
      </c>
    </row>
    <row r="22" spans="1:12" ht="13.5" thickTop="1" x14ac:dyDescent="0.2"/>
    <row r="23" spans="1:12" x14ac:dyDescent="0.2">
      <c r="D23" s="20"/>
      <c r="E23" s="20"/>
      <c r="F23" s="20"/>
      <c r="G23" s="20"/>
      <c r="H23" s="20"/>
      <c r="I23" s="20"/>
      <c r="J23" s="20"/>
      <c r="K23" s="20"/>
      <c r="L23" s="20"/>
    </row>
  </sheetData>
  <mergeCells count="7">
    <mergeCell ref="A21:B21"/>
    <mergeCell ref="A1:L1"/>
    <mergeCell ref="A2:L2"/>
    <mergeCell ref="A3:L3"/>
    <mergeCell ref="B5:L5"/>
    <mergeCell ref="F6:H6"/>
    <mergeCell ref="A8:B8"/>
  </mergeCells>
  <pageMargins left="0.39" right="0.39" top="0.39" bottom="0.39" header="0" footer="0"/>
  <pageSetup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10" zoomScaleNormal="100" zoomScaleSheetLayoutView="110" workbookViewId="0">
      <selection activeCell="F24" sqref="F24"/>
    </sheetView>
  </sheetViews>
  <sheetFormatPr defaultRowHeight="12.75" x14ac:dyDescent="0.2"/>
  <cols>
    <col min="1" max="1" width="2.5703125" customWidth="1"/>
    <col min="2" max="2" width="51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1.75" customHeight="1" x14ac:dyDescent="0.2">
      <c r="A2" s="77" t="s">
        <v>167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4.45" customHeight="1" x14ac:dyDescent="0.2"/>
    <row r="5" spans="1:10" ht="29.1" customHeight="1" x14ac:dyDescent="0.2">
      <c r="A5" s="1" t="s">
        <v>168</v>
      </c>
      <c r="B5" s="87" t="s">
        <v>169</v>
      </c>
      <c r="C5" s="87"/>
      <c r="D5" s="87"/>
      <c r="E5" s="87"/>
      <c r="F5" s="87"/>
      <c r="G5" s="87"/>
      <c r="H5" s="87"/>
      <c r="I5" s="87"/>
      <c r="J5" s="87"/>
    </row>
    <row r="6" spans="1:10" ht="14.45" customHeight="1" x14ac:dyDescent="0.2"/>
    <row r="7" spans="1:10" ht="14.45" customHeight="1" x14ac:dyDescent="0.2">
      <c r="A7" s="84" t="s">
        <v>170</v>
      </c>
      <c r="B7" s="84"/>
      <c r="D7" s="2" t="s">
        <v>171</v>
      </c>
      <c r="F7" s="2" t="s">
        <v>164</v>
      </c>
      <c r="H7" s="2" t="s">
        <v>172</v>
      </c>
      <c r="J7" s="2" t="s">
        <v>173</v>
      </c>
    </row>
    <row r="8" spans="1:10" ht="21.75" customHeight="1" x14ac:dyDescent="0.2">
      <c r="A8" s="85" t="s">
        <v>174</v>
      </c>
      <c r="B8" s="85"/>
      <c r="D8" s="5" t="s">
        <v>175</v>
      </c>
      <c r="F8" s="6">
        <f>'درآمد سرمایه گذاری در سهام'!U63</f>
        <v>-11409591917</v>
      </c>
      <c r="H8" s="35">
        <f>F8/2608669291062</f>
        <v>-4.3737210983746848E-3</v>
      </c>
      <c r="J8" s="39">
        <f>F8/36657782250597</f>
        <v>-3.1124610427883117E-4</v>
      </c>
    </row>
    <row r="9" spans="1:10" ht="21.75" customHeight="1" x14ac:dyDescent="0.2">
      <c r="A9" s="80" t="s">
        <v>176</v>
      </c>
      <c r="B9" s="80"/>
      <c r="D9" s="8" t="s">
        <v>177</v>
      </c>
      <c r="F9" s="9">
        <f>'درآمد سرمایه گذاری در صندوق'!U18</f>
        <v>-15264866729</v>
      </c>
      <c r="H9" s="36">
        <f t="shared" ref="H9:H12" si="0">F9/2608669291062</f>
        <v>-5.8515913769911438E-3</v>
      </c>
      <c r="J9" s="40">
        <f t="shared" ref="J9:J12" si="1">F9/36657782250597</f>
        <v>-4.1641544555662258E-4</v>
      </c>
    </row>
    <row r="10" spans="1:10" ht="21.75" customHeight="1" x14ac:dyDescent="0.2">
      <c r="A10" s="80" t="s">
        <v>178</v>
      </c>
      <c r="B10" s="80"/>
      <c r="D10" s="8" t="s">
        <v>179</v>
      </c>
      <c r="F10" s="9">
        <f>'درآمد سرمایه گذاری در اوراق به'!R29</f>
        <v>1624497061584</v>
      </c>
      <c r="H10" s="36">
        <f t="shared" si="0"/>
        <v>0.62273016635338263</v>
      </c>
      <c r="J10" s="40">
        <f t="shared" si="1"/>
        <v>4.4315202989606492E-2</v>
      </c>
    </row>
    <row r="11" spans="1:10" ht="21.75" customHeight="1" x14ac:dyDescent="0.2">
      <c r="A11" s="80" t="s">
        <v>180</v>
      </c>
      <c r="B11" s="80"/>
      <c r="D11" s="8" t="s">
        <v>181</v>
      </c>
      <c r="F11" s="9">
        <f>'درآمد سپرده بانکی (2)'!F20</f>
        <v>1008064264178</v>
      </c>
      <c r="H11" s="36">
        <f t="shared" si="0"/>
        <v>0.38642853949785749</v>
      </c>
      <c r="J11" s="40">
        <f t="shared" si="1"/>
        <v>2.7499324898782793E-2</v>
      </c>
    </row>
    <row r="12" spans="1:10" ht="21.75" customHeight="1" x14ac:dyDescent="0.2">
      <c r="A12" s="82" t="s">
        <v>182</v>
      </c>
      <c r="B12" s="82"/>
      <c r="D12" s="11" t="s">
        <v>183</v>
      </c>
      <c r="F12" s="13">
        <f>'سایر درآمدها'!F11</f>
        <v>882798903</v>
      </c>
      <c r="H12" s="36">
        <f t="shared" si="0"/>
        <v>3.3840966581111129E-4</v>
      </c>
      <c r="J12" s="40">
        <f t="shared" si="1"/>
        <v>2.4082168882042039E-5</v>
      </c>
    </row>
    <row r="13" spans="1:10" ht="21.75" customHeight="1" x14ac:dyDescent="0.2">
      <c r="A13" s="79" t="s">
        <v>72</v>
      </c>
      <c r="B13" s="79"/>
      <c r="D13" s="16"/>
      <c r="F13" s="16">
        <f>SUM(F8:F12)</f>
        <v>2606769666019</v>
      </c>
      <c r="H13" s="38">
        <f>SUM(H8:H12)</f>
        <v>0.99927180304168539</v>
      </c>
      <c r="J13" s="37">
        <f>SUM(J8:J12)</f>
        <v>7.1110948507435878E-2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2"/>
  <sheetViews>
    <sheetView rightToLeft="1" view="pageBreakPreview" zoomScale="110" zoomScaleNormal="100" zoomScaleSheetLayoutView="110" workbookViewId="0">
      <selection activeCell="N67" sqref="N67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5.5703125" bestFit="1" customWidth="1"/>
    <col min="18" max="18" width="1.28515625" customWidth="1"/>
    <col min="19" max="19" width="20.28515625" bestFit="1" customWidth="1"/>
    <col min="20" max="20" width="1.28515625" customWidth="1"/>
    <col min="21" max="21" width="15.85546875" bestFit="1" customWidth="1"/>
    <col min="22" max="22" width="1.28515625" customWidth="1"/>
    <col min="23" max="23" width="20.28515625" bestFit="1" customWidth="1"/>
    <col min="24" max="24" width="0.28515625" customWidth="1"/>
  </cols>
  <sheetData>
    <row r="1" spans="1:23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ht="21.75" customHeight="1" x14ac:dyDescent="0.2">
      <c r="A2" s="77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</row>
    <row r="3" spans="1:23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3" ht="14.45" customHeight="1" x14ac:dyDescent="0.2"/>
    <row r="5" spans="1:23" ht="14.45" customHeight="1" x14ac:dyDescent="0.2">
      <c r="A5" s="1" t="s">
        <v>184</v>
      </c>
      <c r="B5" s="87" t="s">
        <v>185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</row>
    <row r="6" spans="1:23" ht="14.45" customHeight="1" x14ac:dyDescent="0.2">
      <c r="D6" s="84" t="s">
        <v>186</v>
      </c>
      <c r="E6" s="84"/>
      <c r="F6" s="84"/>
      <c r="G6" s="84"/>
      <c r="H6" s="84"/>
      <c r="I6" s="84"/>
      <c r="J6" s="84"/>
      <c r="K6" s="84"/>
      <c r="L6" s="84"/>
      <c r="N6" s="84" t="s">
        <v>187</v>
      </c>
      <c r="O6" s="84"/>
      <c r="P6" s="84"/>
      <c r="Q6" s="84"/>
      <c r="R6" s="84"/>
      <c r="S6" s="84"/>
      <c r="T6" s="84"/>
      <c r="U6" s="84"/>
      <c r="V6" s="84"/>
      <c r="W6" s="84"/>
    </row>
    <row r="7" spans="1:23" ht="14.45" customHeight="1" x14ac:dyDescent="0.2">
      <c r="D7" s="3"/>
      <c r="E7" s="3"/>
      <c r="F7" s="3"/>
      <c r="G7" s="3"/>
      <c r="H7" s="3"/>
      <c r="I7" s="3"/>
      <c r="J7" s="83" t="s">
        <v>72</v>
      </c>
      <c r="K7" s="83"/>
      <c r="L7" s="83"/>
      <c r="N7" s="3"/>
      <c r="O7" s="3"/>
      <c r="P7" s="3"/>
      <c r="Q7" s="3"/>
      <c r="R7" s="3"/>
      <c r="S7" s="3"/>
      <c r="T7" s="3"/>
      <c r="U7" s="83" t="s">
        <v>72</v>
      </c>
      <c r="V7" s="83"/>
      <c r="W7" s="83"/>
    </row>
    <row r="8" spans="1:23" ht="14.45" customHeight="1" x14ac:dyDescent="0.2">
      <c r="A8" s="84" t="s">
        <v>188</v>
      </c>
      <c r="B8" s="84"/>
      <c r="D8" s="2" t="s">
        <v>189</v>
      </c>
      <c r="F8" s="2" t="s">
        <v>190</v>
      </c>
      <c r="H8" s="2" t="s">
        <v>191</v>
      </c>
      <c r="J8" s="4" t="s">
        <v>164</v>
      </c>
      <c r="K8" s="3"/>
      <c r="L8" s="4" t="s">
        <v>172</v>
      </c>
      <c r="N8" s="2" t="s">
        <v>189</v>
      </c>
      <c r="P8" s="84" t="s">
        <v>190</v>
      </c>
      <c r="Q8" s="84"/>
      <c r="S8" s="2" t="s">
        <v>191</v>
      </c>
      <c r="U8" s="4" t="s">
        <v>164</v>
      </c>
      <c r="V8" s="3"/>
      <c r="W8" s="4" t="s">
        <v>172</v>
      </c>
    </row>
    <row r="9" spans="1:23" ht="21.75" customHeight="1" x14ac:dyDescent="0.2">
      <c r="A9" s="85" t="s">
        <v>69</v>
      </c>
      <c r="B9" s="85"/>
      <c r="D9" s="6">
        <v>0</v>
      </c>
      <c r="F9" s="6">
        <v>-1880624</v>
      </c>
      <c r="H9" s="6">
        <v>0</v>
      </c>
      <c r="J9" s="6">
        <v>-1880624</v>
      </c>
      <c r="L9" s="7">
        <v>0</v>
      </c>
      <c r="N9" s="6">
        <v>0</v>
      </c>
      <c r="P9" s="86">
        <v>-13952722</v>
      </c>
      <c r="Q9" s="86"/>
      <c r="S9" s="6">
        <v>-57509186</v>
      </c>
      <c r="U9" s="6">
        <v>-71461908</v>
      </c>
      <c r="W9" s="7">
        <v>0</v>
      </c>
    </row>
    <row r="10" spans="1:23" ht="21.75" customHeight="1" x14ac:dyDescent="0.2">
      <c r="A10" s="80" t="s">
        <v>23</v>
      </c>
      <c r="B10" s="80"/>
      <c r="D10" s="9">
        <v>0</v>
      </c>
      <c r="F10" s="9">
        <v>-52783805</v>
      </c>
      <c r="H10" s="9">
        <v>0</v>
      </c>
      <c r="J10" s="9">
        <v>-52783805</v>
      </c>
      <c r="L10" s="10">
        <v>-0.01</v>
      </c>
      <c r="N10" s="9">
        <v>1994145096</v>
      </c>
      <c r="P10" s="81">
        <v>-2120244069</v>
      </c>
      <c r="Q10" s="81"/>
      <c r="S10" s="9">
        <v>-271965462</v>
      </c>
      <c r="U10" s="9">
        <v>-398064435</v>
      </c>
      <c r="W10" s="10">
        <v>-0.02</v>
      </c>
    </row>
    <row r="11" spans="1:23" ht="21.75" customHeight="1" x14ac:dyDescent="0.2">
      <c r="A11" s="80" t="s">
        <v>45</v>
      </c>
      <c r="B11" s="80"/>
      <c r="D11" s="9">
        <v>6600000000</v>
      </c>
      <c r="F11" s="9">
        <v>-6577201530</v>
      </c>
      <c r="H11" s="9">
        <v>0</v>
      </c>
      <c r="J11" s="9">
        <v>22798470</v>
      </c>
      <c r="L11" s="10">
        <v>0</v>
      </c>
      <c r="N11" s="9">
        <v>6600000000</v>
      </c>
      <c r="P11" s="81">
        <v>-6451648190</v>
      </c>
      <c r="Q11" s="81"/>
      <c r="S11" s="9">
        <v>0</v>
      </c>
      <c r="U11" s="9">
        <v>148351810</v>
      </c>
      <c r="W11" s="10">
        <v>0.01</v>
      </c>
    </row>
    <row r="12" spans="1:23" ht="21.75" customHeight="1" x14ac:dyDescent="0.2">
      <c r="A12" s="80" t="s">
        <v>33</v>
      </c>
      <c r="B12" s="80"/>
      <c r="D12" s="9">
        <v>0</v>
      </c>
      <c r="F12" s="9">
        <v>-296718763</v>
      </c>
      <c r="H12" s="9">
        <v>0</v>
      </c>
      <c r="J12" s="9">
        <v>-296718763</v>
      </c>
      <c r="L12" s="10">
        <v>-0.03</v>
      </c>
      <c r="N12" s="9">
        <v>43500212144</v>
      </c>
      <c r="P12" s="81">
        <v>5400227381</v>
      </c>
      <c r="Q12" s="81"/>
      <c r="S12" s="9">
        <v>0</v>
      </c>
      <c r="U12" s="9">
        <v>48900439525</v>
      </c>
      <c r="W12" s="10">
        <v>1.88</v>
      </c>
    </row>
    <row r="13" spans="1:23" ht="21.75" customHeight="1" x14ac:dyDescent="0.2">
      <c r="A13" s="80" t="s">
        <v>36</v>
      </c>
      <c r="B13" s="80"/>
      <c r="D13" s="9">
        <v>2138270387</v>
      </c>
      <c r="F13" s="9">
        <v>-2251414401</v>
      </c>
      <c r="H13" s="9">
        <v>0</v>
      </c>
      <c r="J13" s="9">
        <v>-113144014</v>
      </c>
      <c r="L13" s="10">
        <v>-0.01</v>
      </c>
      <c r="N13" s="9">
        <v>2138270387</v>
      </c>
      <c r="P13" s="81">
        <v>-2564800161</v>
      </c>
      <c r="Q13" s="81"/>
      <c r="S13" s="9">
        <v>0</v>
      </c>
      <c r="U13" s="9">
        <v>-426529774</v>
      </c>
      <c r="W13" s="10">
        <v>-0.02</v>
      </c>
    </row>
    <row r="14" spans="1:23" ht="21.75" customHeight="1" x14ac:dyDescent="0.2">
      <c r="A14" s="80" t="s">
        <v>22</v>
      </c>
      <c r="B14" s="80"/>
      <c r="D14" s="9">
        <v>0</v>
      </c>
      <c r="F14" s="9">
        <v>-44317816</v>
      </c>
      <c r="H14" s="9">
        <v>0</v>
      </c>
      <c r="J14" s="9">
        <v>-44317816</v>
      </c>
      <c r="L14" s="10">
        <v>0</v>
      </c>
      <c r="N14" s="9">
        <v>0</v>
      </c>
      <c r="P14" s="81">
        <v>21514396</v>
      </c>
      <c r="Q14" s="81"/>
      <c r="S14" s="9">
        <v>0</v>
      </c>
      <c r="U14" s="9">
        <v>21514396</v>
      </c>
      <c r="W14" s="10">
        <v>0</v>
      </c>
    </row>
    <row r="15" spans="1:23" ht="21.75" customHeight="1" x14ac:dyDescent="0.2">
      <c r="A15" s="80" t="s">
        <v>54</v>
      </c>
      <c r="B15" s="8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81">
        <v>0</v>
      </c>
      <c r="Q15" s="81"/>
      <c r="S15" s="9">
        <v>0</v>
      </c>
      <c r="U15" s="9">
        <v>0</v>
      </c>
      <c r="W15" s="10">
        <v>0</v>
      </c>
    </row>
    <row r="16" spans="1:23" ht="21.75" customHeight="1" x14ac:dyDescent="0.2">
      <c r="A16" s="80" t="s">
        <v>53</v>
      </c>
      <c r="B16" s="80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81">
        <v>0</v>
      </c>
      <c r="Q16" s="81"/>
      <c r="S16" s="9">
        <v>0</v>
      </c>
      <c r="U16" s="9">
        <v>0</v>
      </c>
      <c r="W16" s="10">
        <v>0</v>
      </c>
    </row>
    <row r="17" spans="1:23" ht="21.75" customHeight="1" x14ac:dyDescent="0.2">
      <c r="A17" s="80" t="s">
        <v>20</v>
      </c>
      <c r="B17" s="80"/>
      <c r="D17" s="9">
        <v>0</v>
      </c>
      <c r="F17" s="9">
        <v>-49998122</v>
      </c>
      <c r="H17" s="9">
        <v>0</v>
      </c>
      <c r="J17" s="9">
        <v>-49998122</v>
      </c>
      <c r="L17" s="10">
        <v>-0.01</v>
      </c>
      <c r="N17" s="9">
        <v>0</v>
      </c>
      <c r="P17" s="81">
        <v>-384461161</v>
      </c>
      <c r="Q17" s="81"/>
      <c r="S17" s="9">
        <v>0</v>
      </c>
      <c r="U17" s="9">
        <v>-384461161</v>
      </c>
      <c r="W17" s="10">
        <v>-0.01</v>
      </c>
    </row>
    <row r="18" spans="1:23" ht="21.75" customHeight="1" x14ac:dyDescent="0.2">
      <c r="A18" s="80" t="s">
        <v>62</v>
      </c>
      <c r="B18" s="80"/>
      <c r="D18" s="9">
        <v>0</v>
      </c>
      <c r="F18" s="9">
        <v>-34271</v>
      </c>
      <c r="H18" s="9">
        <v>0</v>
      </c>
      <c r="J18" s="9">
        <v>-34271</v>
      </c>
      <c r="L18" s="10">
        <v>0</v>
      </c>
      <c r="N18" s="9">
        <v>0</v>
      </c>
      <c r="P18" s="81">
        <v>138957</v>
      </c>
      <c r="Q18" s="81"/>
      <c r="S18" s="9">
        <v>0</v>
      </c>
      <c r="U18" s="9">
        <v>138957</v>
      </c>
      <c r="W18" s="10">
        <v>0</v>
      </c>
    </row>
    <row r="19" spans="1:23" ht="21.75" customHeight="1" x14ac:dyDescent="0.2">
      <c r="A19" s="80" t="s">
        <v>59</v>
      </c>
      <c r="B19" s="80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81">
        <v>0</v>
      </c>
      <c r="Q19" s="81"/>
      <c r="S19" s="9">
        <v>0</v>
      </c>
      <c r="U19" s="9">
        <v>0</v>
      </c>
      <c r="W19" s="10">
        <v>0</v>
      </c>
    </row>
    <row r="20" spans="1:23" ht="21.75" customHeight="1" x14ac:dyDescent="0.2">
      <c r="A20" s="80" t="s">
        <v>43</v>
      </c>
      <c r="B20" s="80"/>
      <c r="D20" s="9">
        <v>0</v>
      </c>
      <c r="F20" s="9">
        <v>-21169585</v>
      </c>
      <c r="H20" s="9">
        <v>0</v>
      </c>
      <c r="J20" s="9">
        <v>-21169585</v>
      </c>
      <c r="L20" s="10">
        <v>0</v>
      </c>
      <c r="N20" s="9">
        <v>0</v>
      </c>
      <c r="P20" s="81">
        <v>-45148217</v>
      </c>
      <c r="Q20" s="81"/>
      <c r="S20" s="9">
        <v>0</v>
      </c>
      <c r="U20" s="9">
        <v>-45148217</v>
      </c>
      <c r="W20" s="10">
        <v>0</v>
      </c>
    </row>
    <row r="21" spans="1:23" ht="21.75" customHeight="1" x14ac:dyDescent="0.2">
      <c r="A21" s="80" t="s">
        <v>28</v>
      </c>
      <c r="B21" s="80"/>
      <c r="D21" s="9">
        <v>0</v>
      </c>
      <c r="F21" s="9">
        <v>-51522759</v>
      </c>
      <c r="H21" s="9">
        <v>0</v>
      </c>
      <c r="J21" s="9">
        <v>-51522759</v>
      </c>
      <c r="L21" s="10">
        <v>-0.01</v>
      </c>
      <c r="N21" s="9">
        <v>0</v>
      </c>
      <c r="P21" s="81">
        <v>-407745076</v>
      </c>
      <c r="Q21" s="81"/>
      <c r="S21" s="9">
        <v>0</v>
      </c>
      <c r="U21" s="9">
        <v>-407745076</v>
      </c>
      <c r="W21" s="10">
        <v>-0.02</v>
      </c>
    </row>
    <row r="22" spans="1:23" ht="21.75" customHeight="1" x14ac:dyDescent="0.2">
      <c r="A22" s="80" t="s">
        <v>50</v>
      </c>
      <c r="B22" s="80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81">
        <v>0</v>
      </c>
      <c r="Q22" s="81"/>
      <c r="S22" s="9">
        <v>0</v>
      </c>
      <c r="U22" s="9">
        <v>0</v>
      </c>
      <c r="W22" s="10">
        <v>0</v>
      </c>
    </row>
    <row r="23" spans="1:23" ht="21.75" customHeight="1" x14ac:dyDescent="0.2">
      <c r="A23" s="80" t="s">
        <v>58</v>
      </c>
      <c r="B23" s="80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81">
        <v>0</v>
      </c>
      <c r="Q23" s="81"/>
      <c r="S23" s="9">
        <v>0</v>
      </c>
      <c r="U23" s="9">
        <v>0</v>
      </c>
      <c r="W23" s="10">
        <v>0</v>
      </c>
    </row>
    <row r="24" spans="1:23" ht="21.75" customHeight="1" x14ac:dyDescent="0.2">
      <c r="A24" s="80" t="s">
        <v>60</v>
      </c>
      <c r="B24" s="80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81">
        <v>0</v>
      </c>
      <c r="Q24" s="81"/>
      <c r="S24" s="9">
        <v>0</v>
      </c>
      <c r="U24" s="9">
        <v>0</v>
      </c>
      <c r="W24" s="10">
        <v>0</v>
      </c>
    </row>
    <row r="25" spans="1:23" ht="21.75" customHeight="1" x14ac:dyDescent="0.2">
      <c r="A25" s="80" t="s">
        <v>34</v>
      </c>
      <c r="B25" s="80"/>
      <c r="D25" s="9">
        <v>0</v>
      </c>
      <c r="F25" s="9">
        <v>-10360</v>
      </c>
      <c r="H25" s="9">
        <v>0</v>
      </c>
      <c r="J25" s="9">
        <v>-10360</v>
      </c>
      <c r="L25" s="10">
        <v>0</v>
      </c>
      <c r="N25" s="9">
        <v>0</v>
      </c>
      <c r="P25" s="81">
        <v>38299</v>
      </c>
      <c r="Q25" s="81"/>
      <c r="S25" s="9">
        <v>0</v>
      </c>
      <c r="U25" s="9">
        <v>38299</v>
      </c>
      <c r="W25" s="10">
        <v>0</v>
      </c>
    </row>
    <row r="26" spans="1:23" ht="21.75" customHeight="1" x14ac:dyDescent="0.2">
      <c r="A26" s="80" t="s">
        <v>70</v>
      </c>
      <c r="B26" s="80"/>
      <c r="D26" s="9">
        <v>0</v>
      </c>
      <c r="F26" s="9">
        <v>8722938274</v>
      </c>
      <c r="H26" s="9">
        <v>0</v>
      </c>
      <c r="J26" s="9">
        <v>8722938274</v>
      </c>
      <c r="L26" s="10">
        <v>0.98</v>
      </c>
      <c r="N26" s="9">
        <v>0</v>
      </c>
      <c r="P26" s="81">
        <v>8722938274</v>
      </c>
      <c r="Q26" s="81"/>
      <c r="S26" s="9">
        <v>0</v>
      </c>
      <c r="U26" s="9">
        <v>8722938274</v>
      </c>
      <c r="W26" s="10">
        <v>0.33</v>
      </c>
    </row>
    <row r="27" spans="1:23" ht="21.75" customHeight="1" x14ac:dyDescent="0.2">
      <c r="A27" s="80" t="s">
        <v>21</v>
      </c>
      <c r="B27" s="80"/>
      <c r="D27" s="9">
        <v>0</v>
      </c>
      <c r="F27" s="9">
        <v>-422163874</v>
      </c>
      <c r="H27" s="9">
        <v>0</v>
      </c>
      <c r="J27" s="9">
        <v>-422163874</v>
      </c>
      <c r="L27" s="10">
        <v>-0.05</v>
      </c>
      <c r="N27" s="9">
        <v>0</v>
      </c>
      <c r="P27" s="81">
        <v>-965256322</v>
      </c>
      <c r="Q27" s="81"/>
      <c r="S27" s="9">
        <v>0</v>
      </c>
      <c r="U27" s="9">
        <v>-965256322</v>
      </c>
      <c r="W27" s="10">
        <v>-0.04</v>
      </c>
    </row>
    <row r="28" spans="1:23" ht="21.75" customHeight="1" x14ac:dyDescent="0.2">
      <c r="A28" s="80" t="s">
        <v>49</v>
      </c>
      <c r="B28" s="80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81">
        <v>0</v>
      </c>
      <c r="Q28" s="81"/>
      <c r="S28" s="9">
        <v>0</v>
      </c>
      <c r="U28" s="9">
        <v>0</v>
      </c>
      <c r="W28" s="10">
        <v>0</v>
      </c>
    </row>
    <row r="29" spans="1:23" ht="21.75" customHeight="1" x14ac:dyDescent="0.2">
      <c r="A29" s="80" t="s">
        <v>65</v>
      </c>
      <c r="B29" s="80"/>
      <c r="D29" s="9">
        <v>0</v>
      </c>
      <c r="F29" s="9">
        <v>-28104279</v>
      </c>
      <c r="H29" s="9">
        <v>0</v>
      </c>
      <c r="J29" s="9">
        <v>-28104279</v>
      </c>
      <c r="L29" s="10">
        <v>0</v>
      </c>
      <c r="N29" s="9">
        <v>0</v>
      </c>
      <c r="P29" s="81">
        <v>-4408975</v>
      </c>
      <c r="Q29" s="81"/>
      <c r="S29" s="9">
        <v>0</v>
      </c>
      <c r="U29" s="9">
        <v>-4408975</v>
      </c>
      <c r="W29" s="10">
        <v>0</v>
      </c>
    </row>
    <row r="30" spans="1:23" ht="21.75" customHeight="1" x14ac:dyDescent="0.2">
      <c r="A30" s="80" t="s">
        <v>35</v>
      </c>
      <c r="B30" s="80"/>
      <c r="D30" s="9">
        <v>0</v>
      </c>
      <c r="F30" s="9">
        <v>-55668714</v>
      </c>
      <c r="H30" s="9">
        <v>0</v>
      </c>
      <c r="J30" s="9">
        <v>-55668714</v>
      </c>
      <c r="L30" s="10">
        <v>-0.01</v>
      </c>
      <c r="N30" s="9">
        <v>0</v>
      </c>
      <c r="P30" s="81">
        <v>-55714171591</v>
      </c>
      <c r="Q30" s="81"/>
      <c r="S30" s="9">
        <v>0</v>
      </c>
      <c r="U30" s="9">
        <v>-55714171591</v>
      </c>
      <c r="W30" s="10">
        <v>-2.14</v>
      </c>
    </row>
    <row r="31" spans="1:23" ht="21.75" customHeight="1" x14ac:dyDescent="0.2">
      <c r="A31" s="80" t="s">
        <v>24</v>
      </c>
      <c r="B31" s="80"/>
      <c r="D31" s="9">
        <v>0</v>
      </c>
      <c r="F31" s="9">
        <v>-55416104</v>
      </c>
      <c r="H31" s="9">
        <v>0</v>
      </c>
      <c r="J31" s="9">
        <v>-55416104</v>
      </c>
      <c r="L31" s="10">
        <v>-0.01</v>
      </c>
      <c r="N31" s="9">
        <v>0</v>
      </c>
      <c r="P31" s="81">
        <v>-684257210</v>
      </c>
      <c r="Q31" s="81"/>
      <c r="S31" s="9">
        <v>0</v>
      </c>
      <c r="U31" s="9">
        <v>-684257210</v>
      </c>
      <c r="W31" s="10">
        <v>-0.03</v>
      </c>
    </row>
    <row r="32" spans="1:23" ht="21.75" customHeight="1" x14ac:dyDescent="0.2">
      <c r="A32" s="80" t="s">
        <v>19</v>
      </c>
      <c r="B32" s="80"/>
      <c r="D32" s="9">
        <v>0</v>
      </c>
      <c r="F32" s="9">
        <v>-20447993</v>
      </c>
      <c r="H32" s="9">
        <v>0</v>
      </c>
      <c r="J32" s="9">
        <v>-20447993</v>
      </c>
      <c r="L32" s="10">
        <v>0</v>
      </c>
      <c r="N32" s="9">
        <v>0</v>
      </c>
      <c r="P32" s="81">
        <v>-57803447</v>
      </c>
      <c r="Q32" s="81"/>
      <c r="S32" s="9">
        <v>0</v>
      </c>
      <c r="U32" s="9">
        <v>-57803447</v>
      </c>
      <c r="W32" s="10">
        <v>0</v>
      </c>
    </row>
    <row r="33" spans="1:23" ht="21.75" customHeight="1" x14ac:dyDescent="0.2">
      <c r="A33" s="80" t="s">
        <v>29</v>
      </c>
      <c r="B33" s="80"/>
      <c r="D33" s="9">
        <v>0</v>
      </c>
      <c r="F33" s="9">
        <v>-15710004</v>
      </c>
      <c r="H33" s="9">
        <v>0</v>
      </c>
      <c r="J33" s="9">
        <v>-15710004</v>
      </c>
      <c r="L33" s="10">
        <v>0</v>
      </c>
      <c r="N33" s="9">
        <v>0</v>
      </c>
      <c r="P33" s="81">
        <v>-454653232</v>
      </c>
      <c r="Q33" s="81"/>
      <c r="S33" s="9">
        <v>0</v>
      </c>
      <c r="U33" s="9">
        <v>-454653232</v>
      </c>
      <c r="W33" s="10">
        <v>-0.02</v>
      </c>
    </row>
    <row r="34" spans="1:23" ht="21.75" customHeight="1" x14ac:dyDescent="0.2">
      <c r="A34" s="80" t="s">
        <v>46</v>
      </c>
      <c r="B34" s="80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81">
        <v>0</v>
      </c>
      <c r="Q34" s="81"/>
      <c r="S34" s="9">
        <v>0</v>
      </c>
      <c r="U34" s="9">
        <v>0</v>
      </c>
      <c r="W34" s="10">
        <v>0</v>
      </c>
    </row>
    <row r="35" spans="1:23" ht="21.75" customHeight="1" x14ac:dyDescent="0.2">
      <c r="A35" s="80" t="s">
        <v>26</v>
      </c>
      <c r="B35" s="80"/>
      <c r="D35" s="9">
        <v>0</v>
      </c>
      <c r="F35" s="9">
        <v>-165737443</v>
      </c>
      <c r="H35" s="9">
        <v>0</v>
      </c>
      <c r="J35" s="9">
        <v>-165737443</v>
      </c>
      <c r="L35" s="10">
        <v>-0.02</v>
      </c>
      <c r="N35" s="9">
        <v>0</v>
      </c>
      <c r="P35" s="81">
        <v>-1038177047</v>
      </c>
      <c r="Q35" s="81"/>
      <c r="S35" s="9">
        <v>0</v>
      </c>
      <c r="U35" s="9">
        <v>-1038177047</v>
      </c>
      <c r="W35" s="10">
        <v>-0.04</v>
      </c>
    </row>
    <row r="36" spans="1:23" ht="21.75" customHeight="1" x14ac:dyDescent="0.2">
      <c r="A36" s="80" t="s">
        <v>25</v>
      </c>
      <c r="B36" s="80"/>
      <c r="D36" s="9">
        <v>0</v>
      </c>
      <c r="F36" s="9">
        <v>-11919842</v>
      </c>
      <c r="H36" s="9">
        <v>0</v>
      </c>
      <c r="J36" s="9">
        <v>-11919842</v>
      </c>
      <c r="L36" s="10">
        <v>0</v>
      </c>
      <c r="N36" s="9">
        <v>0</v>
      </c>
      <c r="P36" s="81">
        <v>-324359904</v>
      </c>
      <c r="Q36" s="81"/>
      <c r="S36" s="9">
        <v>0</v>
      </c>
      <c r="U36" s="9">
        <v>-324359904</v>
      </c>
      <c r="W36" s="10">
        <v>-0.01</v>
      </c>
    </row>
    <row r="37" spans="1:23" ht="21.75" customHeight="1" x14ac:dyDescent="0.2">
      <c r="A37" s="80" t="s">
        <v>42</v>
      </c>
      <c r="B37" s="80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81">
        <v>0</v>
      </c>
      <c r="Q37" s="81"/>
      <c r="S37" s="9">
        <v>0</v>
      </c>
      <c r="U37" s="9">
        <v>0</v>
      </c>
      <c r="W37" s="10">
        <v>0</v>
      </c>
    </row>
    <row r="38" spans="1:23" ht="21.75" customHeight="1" x14ac:dyDescent="0.2">
      <c r="A38" s="80" t="s">
        <v>44</v>
      </c>
      <c r="B38" s="80"/>
      <c r="D38" s="9">
        <v>0</v>
      </c>
      <c r="F38" s="9">
        <v>-8661998217</v>
      </c>
      <c r="H38" s="9">
        <v>0</v>
      </c>
      <c r="J38" s="9">
        <v>-8661998217</v>
      </c>
      <c r="L38" s="10">
        <v>-0.97</v>
      </c>
      <c r="N38" s="9">
        <v>0</v>
      </c>
      <c r="P38" s="81">
        <v>-8523933407</v>
      </c>
      <c r="Q38" s="81"/>
      <c r="S38" s="9">
        <v>0</v>
      </c>
      <c r="U38" s="9">
        <v>-8523933407</v>
      </c>
      <c r="W38" s="10">
        <v>-0.33</v>
      </c>
    </row>
    <row r="39" spans="1:23" ht="21.75" customHeight="1" x14ac:dyDescent="0.2">
      <c r="A39" s="80" t="s">
        <v>38</v>
      </c>
      <c r="B39" s="80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81">
        <v>0</v>
      </c>
      <c r="Q39" s="81"/>
      <c r="S39" s="9">
        <v>0</v>
      </c>
      <c r="U39" s="9">
        <v>0</v>
      </c>
      <c r="W39" s="10">
        <v>0</v>
      </c>
    </row>
    <row r="40" spans="1:23" ht="21.75" customHeight="1" x14ac:dyDescent="0.2">
      <c r="A40" s="80" t="s">
        <v>48</v>
      </c>
      <c r="B40" s="80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81">
        <v>0</v>
      </c>
      <c r="Q40" s="81"/>
      <c r="S40" s="9">
        <v>0</v>
      </c>
      <c r="U40" s="9">
        <v>0</v>
      </c>
      <c r="W40" s="10">
        <v>0</v>
      </c>
    </row>
    <row r="41" spans="1:23" ht="21.75" customHeight="1" x14ac:dyDescent="0.2">
      <c r="A41" s="80" t="s">
        <v>56</v>
      </c>
      <c r="B41" s="80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81">
        <v>0</v>
      </c>
      <c r="Q41" s="81"/>
      <c r="S41" s="9">
        <v>0</v>
      </c>
      <c r="U41" s="9">
        <v>0</v>
      </c>
      <c r="W41" s="10">
        <v>0</v>
      </c>
    </row>
    <row r="42" spans="1:23" ht="21.75" customHeight="1" x14ac:dyDescent="0.2">
      <c r="A42" s="80" t="s">
        <v>31</v>
      </c>
      <c r="B42" s="80"/>
      <c r="D42" s="9">
        <v>0</v>
      </c>
      <c r="F42" s="9">
        <v>67141241</v>
      </c>
      <c r="H42" s="9">
        <v>0</v>
      </c>
      <c r="J42" s="9">
        <v>67141241</v>
      </c>
      <c r="L42" s="10">
        <v>0.01</v>
      </c>
      <c r="N42" s="9">
        <v>0</v>
      </c>
      <c r="P42" s="81">
        <v>91276821</v>
      </c>
      <c r="Q42" s="81"/>
      <c r="S42" s="9">
        <v>0</v>
      </c>
      <c r="U42" s="9">
        <v>91276821</v>
      </c>
      <c r="W42" s="10">
        <v>0</v>
      </c>
    </row>
    <row r="43" spans="1:23" ht="21.75" customHeight="1" x14ac:dyDescent="0.2">
      <c r="A43" s="80" t="s">
        <v>27</v>
      </c>
      <c r="B43" s="80"/>
      <c r="D43" s="9">
        <v>0</v>
      </c>
      <c r="F43" s="9">
        <v>-20226047</v>
      </c>
      <c r="H43" s="9">
        <v>0</v>
      </c>
      <c r="J43" s="9">
        <v>-20226047</v>
      </c>
      <c r="L43" s="10">
        <v>0</v>
      </c>
      <c r="N43" s="9">
        <v>0</v>
      </c>
      <c r="P43" s="81">
        <v>-754741544</v>
      </c>
      <c r="Q43" s="81"/>
      <c r="S43" s="9">
        <v>0</v>
      </c>
      <c r="U43" s="9">
        <v>-754741544</v>
      </c>
      <c r="W43" s="10">
        <v>-0.03</v>
      </c>
    </row>
    <row r="44" spans="1:23" ht="21.75" customHeight="1" x14ac:dyDescent="0.2">
      <c r="A44" s="80" t="s">
        <v>41</v>
      </c>
      <c r="B44" s="80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81">
        <v>0</v>
      </c>
      <c r="Q44" s="81"/>
      <c r="S44" s="9">
        <v>0</v>
      </c>
      <c r="U44" s="9">
        <v>0</v>
      </c>
      <c r="W44" s="10">
        <v>0</v>
      </c>
    </row>
    <row r="45" spans="1:23" ht="21.75" customHeight="1" x14ac:dyDescent="0.2">
      <c r="A45" s="80" t="s">
        <v>67</v>
      </c>
      <c r="B45" s="80"/>
      <c r="D45" s="9">
        <v>0</v>
      </c>
      <c r="F45" s="9">
        <v>-5398866</v>
      </c>
      <c r="H45" s="9">
        <v>0</v>
      </c>
      <c r="J45" s="9">
        <v>-5398866</v>
      </c>
      <c r="L45" s="10">
        <v>0</v>
      </c>
      <c r="N45" s="9">
        <v>0</v>
      </c>
      <c r="P45" s="81">
        <v>-62492965</v>
      </c>
      <c r="Q45" s="81"/>
      <c r="S45" s="9">
        <v>0</v>
      </c>
      <c r="U45" s="9">
        <v>-62492965</v>
      </c>
      <c r="W45" s="10">
        <v>0</v>
      </c>
    </row>
    <row r="46" spans="1:23" ht="21.75" customHeight="1" x14ac:dyDescent="0.2">
      <c r="A46" s="80" t="s">
        <v>51</v>
      </c>
      <c r="B46" s="80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81">
        <v>0</v>
      </c>
      <c r="Q46" s="81"/>
      <c r="S46" s="9">
        <v>0</v>
      </c>
      <c r="U46" s="9">
        <v>0</v>
      </c>
      <c r="W46" s="10">
        <v>0</v>
      </c>
    </row>
    <row r="47" spans="1:23" ht="21.75" customHeight="1" x14ac:dyDescent="0.2">
      <c r="A47" s="80" t="s">
        <v>68</v>
      </c>
      <c r="B47" s="80"/>
      <c r="D47" s="9">
        <v>0</v>
      </c>
      <c r="F47" s="9">
        <v>581933299</v>
      </c>
      <c r="H47" s="9">
        <v>0</v>
      </c>
      <c r="J47" s="9">
        <v>581933299</v>
      </c>
      <c r="L47" s="10">
        <v>7.0000000000000007E-2</v>
      </c>
      <c r="N47" s="9">
        <v>0</v>
      </c>
      <c r="P47" s="81">
        <v>2630836014</v>
      </c>
      <c r="Q47" s="81"/>
      <c r="S47" s="9">
        <v>0</v>
      </c>
      <c r="U47" s="9">
        <v>2630836014</v>
      </c>
      <c r="W47" s="10">
        <v>0.1</v>
      </c>
    </row>
    <row r="48" spans="1:23" ht="21.75" customHeight="1" x14ac:dyDescent="0.2">
      <c r="A48" s="80" t="s">
        <v>55</v>
      </c>
      <c r="B48" s="80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81">
        <v>0</v>
      </c>
      <c r="Q48" s="81"/>
      <c r="S48" s="9">
        <v>0</v>
      </c>
      <c r="U48" s="9">
        <v>0</v>
      </c>
      <c r="W48" s="10">
        <v>0</v>
      </c>
    </row>
    <row r="49" spans="1:23" ht="21.75" customHeight="1" x14ac:dyDescent="0.2">
      <c r="A49" s="80" t="s">
        <v>39</v>
      </c>
      <c r="B49" s="80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81">
        <v>0</v>
      </c>
      <c r="Q49" s="81"/>
      <c r="S49" s="9">
        <v>0</v>
      </c>
      <c r="U49" s="9">
        <v>0</v>
      </c>
      <c r="W49" s="10">
        <v>0</v>
      </c>
    </row>
    <row r="50" spans="1:23" ht="21.75" customHeight="1" x14ac:dyDescent="0.2">
      <c r="A50" s="80" t="s">
        <v>64</v>
      </c>
      <c r="B50" s="80"/>
      <c r="D50" s="9">
        <v>0</v>
      </c>
      <c r="F50" s="9">
        <v>30006877</v>
      </c>
      <c r="H50" s="9">
        <v>0</v>
      </c>
      <c r="J50" s="9">
        <v>30006877</v>
      </c>
      <c r="L50" s="10">
        <v>0</v>
      </c>
      <c r="N50" s="9">
        <v>0</v>
      </c>
      <c r="P50" s="81">
        <v>434674838</v>
      </c>
      <c r="Q50" s="81"/>
      <c r="S50" s="9">
        <v>0</v>
      </c>
      <c r="U50" s="9">
        <v>434674838</v>
      </c>
      <c r="W50" s="10">
        <v>0.02</v>
      </c>
    </row>
    <row r="51" spans="1:23" ht="21.75" customHeight="1" x14ac:dyDescent="0.2">
      <c r="A51" s="80" t="s">
        <v>52</v>
      </c>
      <c r="B51" s="80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81">
        <v>0</v>
      </c>
      <c r="Q51" s="81"/>
      <c r="S51" s="9">
        <v>0</v>
      </c>
      <c r="U51" s="9">
        <v>0</v>
      </c>
      <c r="W51" s="10">
        <v>0</v>
      </c>
    </row>
    <row r="52" spans="1:23" ht="21.75" customHeight="1" x14ac:dyDescent="0.2">
      <c r="A52" s="80" t="s">
        <v>63</v>
      </c>
      <c r="B52" s="80"/>
      <c r="D52" s="9">
        <v>0</v>
      </c>
      <c r="F52" s="9">
        <v>-17574729</v>
      </c>
      <c r="H52" s="9">
        <v>0</v>
      </c>
      <c r="J52" s="9">
        <v>-17574729</v>
      </c>
      <c r="L52" s="10">
        <v>0</v>
      </c>
      <c r="N52" s="9">
        <v>0</v>
      </c>
      <c r="P52" s="81">
        <v>253188758</v>
      </c>
      <c r="Q52" s="81"/>
      <c r="S52" s="9">
        <v>0</v>
      </c>
      <c r="U52" s="9">
        <v>253188758</v>
      </c>
      <c r="W52" s="10">
        <v>0.01</v>
      </c>
    </row>
    <row r="53" spans="1:23" ht="21.75" customHeight="1" x14ac:dyDescent="0.2">
      <c r="A53" s="80" t="s">
        <v>47</v>
      </c>
      <c r="B53" s="80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81">
        <v>0</v>
      </c>
      <c r="Q53" s="81"/>
      <c r="S53" s="9">
        <v>0</v>
      </c>
      <c r="U53" s="9">
        <v>0</v>
      </c>
      <c r="W53" s="10">
        <v>0</v>
      </c>
    </row>
    <row r="54" spans="1:23" ht="21.75" customHeight="1" x14ac:dyDescent="0.2">
      <c r="A54" s="80" t="s">
        <v>71</v>
      </c>
      <c r="B54" s="80"/>
      <c r="D54" s="9">
        <v>0</v>
      </c>
      <c r="F54" s="9">
        <v>-328520802</v>
      </c>
      <c r="H54" s="9">
        <v>0</v>
      </c>
      <c r="J54" s="9">
        <v>-328520802</v>
      </c>
      <c r="L54" s="10">
        <v>-0.04</v>
      </c>
      <c r="N54" s="9">
        <v>0</v>
      </c>
      <c r="P54" s="81">
        <v>-328520802</v>
      </c>
      <c r="Q54" s="81"/>
      <c r="S54" s="9">
        <v>0</v>
      </c>
      <c r="U54" s="9">
        <v>-328520802</v>
      </c>
      <c r="W54" s="10">
        <v>-0.01</v>
      </c>
    </row>
    <row r="55" spans="1:23" ht="21.75" customHeight="1" x14ac:dyDescent="0.2">
      <c r="A55" s="80" t="s">
        <v>30</v>
      </c>
      <c r="B55" s="80"/>
      <c r="D55" s="9">
        <v>0</v>
      </c>
      <c r="F55" s="9">
        <v>-116301017</v>
      </c>
      <c r="H55" s="9">
        <v>0</v>
      </c>
      <c r="J55" s="9">
        <v>-116301017</v>
      </c>
      <c r="L55" s="10">
        <v>-0.01</v>
      </c>
      <c r="N55" s="9">
        <v>0</v>
      </c>
      <c r="P55" s="81">
        <v>-25422719</v>
      </c>
      <c r="Q55" s="81"/>
      <c r="S55" s="9">
        <v>0</v>
      </c>
      <c r="U55" s="9">
        <v>-25422719</v>
      </c>
      <c r="W55" s="10">
        <v>0</v>
      </c>
    </row>
    <row r="56" spans="1:23" ht="21.75" customHeight="1" x14ac:dyDescent="0.2">
      <c r="A56" s="80" t="s">
        <v>61</v>
      </c>
      <c r="B56" s="80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81">
        <v>0</v>
      </c>
      <c r="Q56" s="81"/>
      <c r="S56" s="9">
        <v>0</v>
      </c>
      <c r="U56" s="9">
        <v>0</v>
      </c>
      <c r="W56" s="10">
        <v>0</v>
      </c>
    </row>
    <row r="57" spans="1:23" ht="21.75" customHeight="1" x14ac:dyDescent="0.2">
      <c r="A57" s="80" t="s">
        <v>37</v>
      </c>
      <c r="B57" s="80"/>
      <c r="D57" s="9">
        <v>0</v>
      </c>
      <c r="F57" s="9">
        <v>-13444078</v>
      </c>
      <c r="H57" s="9">
        <v>0</v>
      </c>
      <c r="J57" s="9">
        <v>-13444078</v>
      </c>
      <c r="L57" s="10">
        <v>0</v>
      </c>
      <c r="N57" s="9">
        <v>0</v>
      </c>
      <c r="P57" s="81">
        <v>-596891472</v>
      </c>
      <c r="Q57" s="81"/>
      <c r="S57" s="9">
        <v>0</v>
      </c>
      <c r="U57" s="9">
        <v>-596891472</v>
      </c>
      <c r="W57" s="10">
        <v>-0.02</v>
      </c>
    </row>
    <row r="58" spans="1:23" ht="21.75" customHeight="1" x14ac:dyDescent="0.2">
      <c r="A58" s="80" t="s">
        <v>40</v>
      </c>
      <c r="B58" s="80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81">
        <v>0</v>
      </c>
      <c r="Q58" s="81"/>
      <c r="S58" s="9">
        <v>0</v>
      </c>
      <c r="U58" s="9">
        <v>0</v>
      </c>
      <c r="W58" s="10">
        <v>0</v>
      </c>
    </row>
    <row r="59" spans="1:23" ht="21.75" customHeight="1" x14ac:dyDescent="0.2">
      <c r="A59" s="80" t="s">
        <v>66</v>
      </c>
      <c r="B59" s="80"/>
      <c r="D59" s="9">
        <v>0</v>
      </c>
      <c r="F59" s="9">
        <v>-89521845</v>
      </c>
      <c r="H59" s="9">
        <v>0</v>
      </c>
      <c r="J59" s="9">
        <v>-89521845</v>
      </c>
      <c r="L59" s="10">
        <v>-0.01</v>
      </c>
      <c r="N59" s="9">
        <v>0</v>
      </c>
      <c r="P59" s="81">
        <v>-1042414406</v>
      </c>
      <c r="Q59" s="81"/>
      <c r="S59" s="9">
        <v>0</v>
      </c>
      <c r="U59" s="9">
        <v>-1042414406</v>
      </c>
      <c r="W59" s="10">
        <v>-0.04</v>
      </c>
    </row>
    <row r="60" spans="1:23" ht="21.75" customHeight="1" x14ac:dyDescent="0.2">
      <c r="A60" s="80" t="s">
        <v>57</v>
      </c>
      <c r="B60" s="80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81">
        <v>0</v>
      </c>
      <c r="Q60" s="81"/>
      <c r="S60" s="9">
        <v>0</v>
      </c>
      <c r="U60" s="9">
        <v>0</v>
      </c>
      <c r="W60" s="10">
        <v>0</v>
      </c>
    </row>
    <row r="61" spans="1:23" ht="21.75" customHeight="1" x14ac:dyDescent="0.2">
      <c r="A61" s="8" t="s">
        <v>264</v>
      </c>
      <c r="B61" s="8"/>
      <c r="D61" s="9"/>
      <c r="F61" s="9"/>
      <c r="H61" s="9"/>
      <c r="J61" s="9"/>
      <c r="L61" s="10"/>
      <c r="N61" s="9">
        <v>18062352</v>
      </c>
      <c r="P61" s="9"/>
      <c r="Q61" s="9"/>
      <c r="S61" s="9"/>
      <c r="U61" s="9"/>
      <c r="W61" s="10"/>
    </row>
    <row r="62" spans="1:23" ht="21.75" customHeight="1" x14ac:dyDescent="0.2">
      <c r="A62" s="82" t="s">
        <v>32</v>
      </c>
      <c r="B62" s="82"/>
      <c r="D62" s="13">
        <v>0</v>
      </c>
      <c r="F62" s="13">
        <v>-7370964</v>
      </c>
      <c r="H62" s="13">
        <v>0</v>
      </c>
      <c r="J62" s="13">
        <v>-7370964</v>
      </c>
      <c r="L62" s="14">
        <v>0</v>
      </c>
      <c r="N62" s="13">
        <v>0</v>
      </c>
      <c r="P62" s="81">
        <v>-302073995</v>
      </c>
      <c r="Q62" s="89"/>
      <c r="S62" s="13">
        <v>0</v>
      </c>
      <c r="U62" s="13">
        <v>-302073995</v>
      </c>
      <c r="W62" s="14">
        <v>-0.01</v>
      </c>
    </row>
    <row r="63" spans="1:23" ht="21.75" customHeight="1" x14ac:dyDescent="0.2">
      <c r="A63" s="79" t="s">
        <v>72</v>
      </c>
      <c r="B63" s="79"/>
      <c r="D63" s="16">
        <v>8738270387</v>
      </c>
      <c r="F63" s="42">
        <v>-9980557163</v>
      </c>
      <c r="H63" s="16">
        <v>0</v>
      </c>
      <c r="J63" s="42">
        <v>-1242286776</v>
      </c>
      <c r="L63" s="17">
        <v>-0.13</v>
      </c>
      <c r="N63" s="16">
        <f>SUM(N9:N62)</f>
        <v>54250689979</v>
      </c>
      <c r="Q63" s="42">
        <v>-65312744896</v>
      </c>
      <c r="S63" s="42">
        <v>-329474648</v>
      </c>
      <c r="U63" s="42">
        <v>-11409591917</v>
      </c>
      <c r="W63" s="17">
        <v>-0.44</v>
      </c>
    </row>
    <row r="65" spans="4:23" x14ac:dyDescent="0.2">
      <c r="D65" s="41"/>
      <c r="F65" s="41"/>
      <c r="H65" s="41"/>
      <c r="N65" s="41">
        <f>'درآمد سود سهام'!S13</f>
        <v>54250689979</v>
      </c>
      <c r="P65" s="41"/>
      <c r="R65" s="41">
        <f>'[1]درآمد ناشی از فروش'!Q35-(R63+'[1]درآمد سرمایه گذاری در صندوق'!S17+'[1]درآمد سرمایه گذاری در اوراق به'!P35)</f>
        <v>29401089035</v>
      </c>
    </row>
    <row r="66" spans="4:23" ht="17.25" x14ac:dyDescent="0.45">
      <c r="N66" s="20">
        <f>N63-N65</f>
        <v>0</v>
      </c>
      <c r="Q66" s="43"/>
    </row>
    <row r="67" spans="4:23" x14ac:dyDescent="0.2">
      <c r="W67" s="21"/>
    </row>
    <row r="68" spans="4:23" x14ac:dyDescent="0.2">
      <c r="Q68" s="20"/>
      <c r="S68" s="21"/>
      <c r="T68" s="21"/>
      <c r="U68" s="21"/>
      <c r="V68" s="21"/>
      <c r="W68" s="21"/>
    </row>
    <row r="69" spans="4:23" x14ac:dyDescent="0.2">
      <c r="S69" s="21"/>
      <c r="T69" s="21"/>
      <c r="U69" s="21"/>
      <c r="V69" s="21"/>
      <c r="W69" s="21"/>
    </row>
    <row r="70" spans="4:23" x14ac:dyDescent="0.2">
      <c r="S70" s="21"/>
      <c r="T70" s="21"/>
      <c r="U70" s="21"/>
      <c r="V70" s="21"/>
      <c r="W70" s="21"/>
    </row>
    <row r="71" spans="4:23" x14ac:dyDescent="0.2">
      <c r="S71" s="21"/>
      <c r="T71" s="21"/>
      <c r="U71" s="21"/>
      <c r="V71" s="21"/>
      <c r="W71" s="21"/>
    </row>
    <row r="72" spans="4:23" x14ac:dyDescent="0.2">
      <c r="S72" s="21"/>
      <c r="T72" s="21"/>
      <c r="U72" s="21"/>
      <c r="V72" s="21"/>
      <c r="W72" s="21"/>
    </row>
  </sheetData>
  <mergeCells count="1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9:B59"/>
    <mergeCell ref="P59:Q59"/>
    <mergeCell ref="A60:B60"/>
    <mergeCell ref="P60:Q60"/>
    <mergeCell ref="A62:B62"/>
    <mergeCell ref="P62:Q62"/>
    <mergeCell ref="A63:B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</mergeCells>
  <pageMargins left="0.39" right="0.39" top="0.39" bottom="0.39" header="0" footer="0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8"/>
  <sheetViews>
    <sheetView rightToLeft="1" view="pageBreakPreview" zoomScale="110" zoomScaleNormal="100" zoomScaleSheetLayoutView="110" workbookViewId="0">
      <selection activeCell="J25" sqref="J25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5703125" bestFit="1" customWidth="1"/>
    <col min="5" max="5" width="1.28515625" customWidth="1"/>
    <col min="6" max="6" width="15.7109375" bestFit="1" customWidth="1"/>
    <col min="7" max="7" width="1.28515625" customWidth="1"/>
    <col min="8" max="8" width="11.42578125" bestFit="1" customWidth="1"/>
    <col min="9" max="9" width="1.28515625" customWidth="1"/>
    <col min="10" max="10" width="15.7109375" bestFit="1" customWidth="1"/>
    <col min="11" max="11" width="1.28515625" customWidth="1"/>
    <col min="12" max="12" width="17.85546875" bestFit="1" customWidth="1"/>
    <col min="13" max="13" width="1.28515625" customWidth="1"/>
    <col min="14" max="14" width="16.5703125" bestFit="1" customWidth="1"/>
    <col min="15" max="16" width="1.28515625" customWidth="1"/>
    <col min="17" max="17" width="15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5.5703125" bestFit="1" customWidth="1"/>
    <col min="22" max="22" width="1.28515625" customWidth="1"/>
    <col min="23" max="23" width="17.85546875" bestFit="1" customWidth="1"/>
    <col min="24" max="24" width="0.28515625" customWidth="1"/>
  </cols>
  <sheetData>
    <row r="1" spans="1:23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ht="21.75" customHeight="1" x14ac:dyDescent="0.2">
      <c r="A2" s="77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</row>
    <row r="3" spans="1:23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3" ht="14.45" customHeight="1" x14ac:dyDescent="0.2"/>
    <row r="5" spans="1:23" ht="14.45" customHeight="1" x14ac:dyDescent="0.2">
      <c r="A5" s="1" t="s">
        <v>192</v>
      </c>
      <c r="B5" s="87" t="s">
        <v>193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</row>
    <row r="6" spans="1:23" ht="14.45" customHeight="1" x14ac:dyDescent="0.2">
      <c r="D6" s="84" t="s">
        <v>186</v>
      </c>
      <c r="E6" s="84"/>
      <c r="F6" s="84"/>
      <c r="G6" s="84"/>
      <c r="H6" s="84"/>
      <c r="I6" s="84"/>
      <c r="J6" s="84"/>
      <c r="K6" s="84"/>
      <c r="L6" s="84"/>
      <c r="N6" s="84" t="s">
        <v>187</v>
      </c>
      <c r="O6" s="84"/>
      <c r="P6" s="84"/>
      <c r="Q6" s="84"/>
      <c r="R6" s="84"/>
      <c r="S6" s="84"/>
      <c r="T6" s="84"/>
      <c r="U6" s="84"/>
      <c r="V6" s="84"/>
      <c r="W6" s="84"/>
    </row>
    <row r="7" spans="1:23" ht="14.45" customHeight="1" x14ac:dyDescent="0.2">
      <c r="D7" s="3"/>
      <c r="E7" s="3"/>
      <c r="F7" s="3"/>
      <c r="G7" s="3"/>
      <c r="H7" s="3"/>
      <c r="I7" s="3"/>
      <c r="J7" s="83" t="s">
        <v>72</v>
      </c>
      <c r="K7" s="83"/>
      <c r="L7" s="83"/>
      <c r="N7" s="3"/>
      <c r="O7" s="3"/>
      <c r="P7" s="3"/>
      <c r="Q7" s="3"/>
      <c r="R7" s="3"/>
      <c r="S7" s="3"/>
      <c r="T7" s="3"/>
      <c r="U7" s="83" t="s">
        <v>72</v>
      </c>
      <c r="V7" s="83"/>
      <c r="W7" s="83"/>
    </row>
    <row r="8" spans="1:23" ht="14.45" customHeight="1" x14ac:dyDescent="0.2">
      <c r="A8" s="84" t="s">
        <v>80</v>
      </c>
      <c r="B8" s="84"/>
      <c r="D8" s="2" t="s">
        <v>194</v>
      </c>
      <c r="F8" s="2" t="s">
        <v>190</v>
      </c>
      <c r="H8" s="2" t="s">
        <v>191</v>
      </c>
      <c r="J8" s="4" t="s">
        <v>164</v>
      </c>
      <c r="K8" s="3"/>
      <c r="L8" s="4" t="s">
        <v>172</v>
      </c>
      <c r="N8" s="2" t="s">
        <v>194</v>
      </c>
      <c r="P8" s="84" t="s">
        <v>190</v>
      </c>
      <c r="Q8" s="84"/>
      <c r="S8" s="2" t="s">
        <v>191</v>
      </c>
      <c r="U8" s="4" t="s">
        <v>164</v>
      </c>
      <c r="V8" s="3"/>
      <c r="W8" s="4" t="s">
        <v>172</v>
      </c>
    </row>
    <row r="9" spans="1:23" ht="21.75" customHeight="1" x14ac:dyDescent="0.2">
      <c r="A9" s="85" t="s">
        <v>87</v>
      </c>
      <c r="B9" s="85"/>
      <c r="D9" s="6">
        <v>0</v>
      </c>
      <c r="F9" s="6">
        <v>-13018570263</v>
      </c>
      <c r="H9" s="6">
        <v>0</v>
      </c>
      <c r="J9" s="6">
        <v>-13018570263</v>
      </c>
      <c r="L9" s="7">
        <v>-1.47</v>
      </c>
      <c r="N9" s="6">
        <v>0</v>
      </c>
      <c r="P9" s="86">
        <v>-7775621046</v>
      </c>
      <c r="Q9" s="86"/>
      <c r="S9" s="6">
        <v>0</v>
      </c>
      <c r="U9" s="6">
        <v>-7775621046</v>
      </c>
      <c r="W9" s="7">
        <v>-0.3</v>
      </c>
    </row>
    <row r="10" spans="1:23" ht="21.75" customHeight="1" x14ac:dyDescent="0.2">
      <c r="A10" s="80" t="s">
        <v>85</v>
      </c>
      <c r="B10" s="80"/>
      <c r="D10" s="9">
        <v>0</v>
      </c>
      <c r="F10" s="9">
        <v>-18688861</v>
      </c>
      <c r="H10" s="9">
        <v>0</v>
      </c>
      <c r="J10" s="9">
        <v>-18688861</v>
      </c>
      <c r="L10" s="10">
        <v>0</v>
      </c>
      <c r="N10" s="9">
        <v>0</v>
      </c>
      <c r="P10" s="81">
        <v>233675592</v>
      </c>
      <c r="Q10" s="81"/>
      <c r="S10" s="9">
        <v>0</v>
      </c>
      <c r="U10" s="9">
        <v>233675592</v>
      </c>
      <c r="W10" s="10">
        <v>0.01</v>
      </c>
    </row>
    <row r="11" spans="1:23" ht="21.75" customHeight="1" x14ac:dyDescent="0.2">
      <c r="A11" s="80" t="s">
        <v>83</v>
      </c>
      <c r="B11" s="80"/>
      <c r="D11" s="9">
        <v>0</v>
      </c>
      <c r="F11" s="9">
        <v>-3756448000</v>
      </c>
      <c r="H11" s="9">
        <v>0</v>
      </c>
      <c r="J11" s="9">
        <v>-3756448000</v>
      </c>
      <c r="L11" s="10">
        <v>-0.42</v>
      </c>
      <c r="N11" s="9">
        <v>0</v>
      </c>
      <c r="P11" s="81">
        <v>-10005766319</v>
      </c>
      <c r="Q11" s="81"/>
      <c r="S11" s="9">
        <v>0</v>
      </c>
      <c r="U11" s="9">
        <v>-10005766319</v>
      </c>
      <c r="W11" s="10">
        <v>-0.38</v>
      </c>
    </row>
    <row r="12" spans="1:23" ht="21.75" customHeight="1" x14ac:dyDescent="0.2">
      <c r="A12" s="80" t="s">
        <v>88</v>
      </c>
      <c r="B12" s="80"/>
      <c r="D12" s="9">
        <v>0</v>
      </c>
      <c r="F12" s="9">
        <v>-6932821199</v>
      </c>
      <c r="H12" s="9">
        <v>0</v>
      </c>
      <c r="J12" s="9">
        <v>-6932821199</v>
      </c>
      <c r="L12" s="10">
        <v>-0.78</v>
      </c>
      <c r="N12" s="9">
        <v>0</v>
      </c>
      <c r="P12" s="81">
        <v>-3597971319</v>
      </c>
      <c r="Q12" s="81"/>
      <c r="S12" s="9">
        <v>0</v>
      </c>
      <c r="U12" s="9">
        <v>-3597971319</v>
      </c>
      <c r="W12" s="10">
        <v>-0.14000000000000001</v>
      </c>
    </row>
    <row r="13" spans="1:23" ht="21.75" customHeight="1" x14ac:dyDescent="0.2">
      <c r="A13" s="80" t="s">
        <v>89</v>
      </c>
      <c r="B13" s="80"/>
      <c r="D13" s="9">
        <v>0</v>
      </c>
      <c r="F13" s="9">
        <v>-1699622092</v>
      </c>
      <c r="H13" s="9">
        <v>0</v>
      </c>
      <c r="J13" s="9">
        <v>-1699622092</v>
      </c>
      <c r="L13" s="10">
        <v>-0.19</v>
      </c>
      <c r="N13" s="9">
        <v>0</v>
      </c>
      <c r="P13" s="81">
        <v>-1077007631</v>
      </c>
      <c r="Q13" s="81"/>
      <c r="S13" s="9">
        <v>0</v>
      </c>
      <c r="U13" s="9">
        <v>-1077007631</v>
      </c>
      <c r="W13" s="10">
        <v>-0.04</v>
      </c>
    </row>
    <row r="14" spans="1:23" ht="21.75" customHeight="1" x14ac:dyDescent="0.2">
      <c r="A14" s="80" t="s">
        <v>84</v>
      </c>
      <c r="B14" s="80"/>
      <c r="D14" s="9">
        <v>0</v>
      </c>
      <c r="F14" s="9">
        <v>-14817097</v>
      </c>
      <c r="H14" s="9">
        <v>0</v>
      </c>
      <c r="J14" s="9">
        <v>-14817097</v>
      </c>
      <c r="L14" s="10">
        <v>0</v>
      </c>
      <c r="N14" s="9">
        <v>0</v>
      </c>
      <c r="P14" s="81">
        <v>70553759</v>
      </c>
      <c r="Q14" s="81"/>
      <c r="S14" s="9">
        <v>0</v>
      </c>
      <c r="U14" s="9">
        <v>70553759</v>
      </c>
      <c r="W14" s="10">
        <v>0</v>
      </c>
    </row>
    <row r="15" spans="1:23" ht="21.75" customHeight="1" x14ac:dyDescent="0.2">
      <c r="A15" s="80" t="s">
        <v>91</v>
      </c>
      <c r="B15" s="80"/>
      <c r="D15" s="9">
        <v>0</v>
      </c>
      <c r="F15" s="9">
        <v>-1892861452</v>
      </c>
      <c r="H15" s="9">
        <v>0</v>
      </c>
      <c r="J15" s="9">
        <v>-1892861452</v>
      </c>
      <c r="L15" s="10">
        <v>-0.21</v>
      </c>
      <c r="N15" s="9">
        <v>0</v>
      </c>
      <c r="P15" s="81">
        <v>6401057005</v>
      </c>
      <c r="Q15" s="81"/>
      <c r="S15" s="9">
        <v>0</v>
      </c>
      <c r="U15" s="9">
        <v>6401057005</v>
      </c>
      <c r="W15" s="10">
        <v>0.25</v>
      </c>
    </row>
    <row r="16" spans="1:23" ht="21.75" customHeight="1" x14ac:dyDescent="0.2">
      <c r="A16" s="80" t="s">
        <v>86</v>
      </c>
      <c r="B16" s="80"/>
      <c r="D16" s="9">
        <v>0</v>
      </c>
      <c r="F16" s="9">
        <v>-39655896</v>
      </c>
      <c r="H16" s="9">
        <v>0</v>
      </c>
      <c r="J16" s="9">
        <v>-39655896</v>
      </c>
      <c r="L16" s="10">
        <v>0</v>
      </c>
      <c r="N16" s="9">
        <v>0</v>
      </c>
      <c r="P16" s="81">
        <v>-386664298</v>
      </c>
      <c r="Q16" s="81"/>
      <c r="S16" s="9">
        <v>0</v>
      </c>
      <c r="U16" s="9">
        <v>-386664298</v>
      </c>
      <c r="W16" s="10">
        <v>-0.01</v>
      </c>
    </row>
    <row r="17" spans="1:23" ht="21.75" customHeight="1" x14ac:dyDescent="0.2">
      <c r="A17" s="82" t="s">
        <v>90</v>
      </c>
      <c r="B17" s="82"/>
      <c r="D17" s="13">
        <v>0</v>
      </c>
      <c r="F17" s="13">
        <v>-149706748</v>
      </c>
      <c r="H17" s="13">
        <v>0</v>
      </c>
      <c r="J17" s="13">
        <v>-149706748</v>
      </c>
      <c r="L17" s="14">
        <v>-0.02</v>
      </c>
      <c r="N17" s="13">
        <v>0</v>
      </c>
      <c r="P17" s="81">
        <v>872877528</v>
      </c>
      <c r="Q17" s="89"/>
      <c r="S17" s="13">
        <v>0</v>
      </c>
      <c r="U17" s="13">
        <v>872877528</v>
      </c>
      <c r="W17" s="14">
        <v>0.03</v>
      </c>
    </row>
    <row r="18" spans="1:23" ht="21.75" customHeight="1" x14ac:dyDescent="0.2">
      <c r="A18" s="79" t="s">
        <v>72</v>
      </c>
      <c r="B18" s="79"/>
      <c r="D18" s="16">
        <v>0</v>
      </c>
      <c r="F18" s="16">
        <v>-27523191608</v>
      </c>
      <c r="H18" s="16">
        <v>0</v>
      </c>
      <c r="J18" s="16">
        <v>-27523191608</v>
      </c>
      <c r="L18" s="17">
        <v>-3.09</v>
      </c>
      <c r="N18" s="16">
        <v>0</v>
      </c>
      <c r="Q18" s="16">
        <v>-15264866729</v>
      </c>
      <c r="S18" s="16">
        <v>0</v>
      </c>
      <c r="U18" s="16">
        <v>-15264866729</v>
      </c>
      <c r="W18" s="17">
        <v>-0.57999999999999996</v>
      </c>
    </row>
  </sheetData>
  <mergeCells count="2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</mergeCells>
  <pageMargins left="0.39" right="0.39" top="0.39" bottom="0.39" header="0" footer="0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</vt:lpstr>
      <vt:lpstr>سهام</vt:lpstr>
      <vt:lpstr>واحدهای صندوق</vt:lpstr>
      <vt:lpstr>اوراق</vt:lpstr>
      <vt:lpstr>تعدیل قیمت</vt:lpstr>
      <vt:lpstr>سپرده (2)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(2)</vt:lpstr>
      <vt:lpstr>سایر درآمدها</vt:lpstr>
      <vt:lpstr>درآمد سود سهام</vt:lpstr>
      <vt:lpstr>سود اوراق بهادار</vt:lpstr>
      <vt:lpstr>سود سپرده بانکی (2)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(2)'!Print_Area</vt:lpstr>
      <vt:lpstr>سهام!Print_Area</vt:lpstr>
      <vt:lpstr>'سود اوراق بهادار'!Print_Area</vt:lpstr>
      <vt:lpstr>'سود سپرده بانکی (2)'!Print_Area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Kimya Behzad Nezhad</dc:creator>
  <dc:description/>
  <cp:lastModifiedBy>Kimya Behzad Nezhad</cp:lastModifiedBy>
  <dcterms:created xsi:type="dcterms:W3CDTF">2026-03-29T06:04:08Z</dcterms:created>
  <dcterms:modified xsi:type="dcterms:W3CDTF">2026-03-29T09:59:39Z</dcterms:modified>
</cp:coreProperties>
</file>