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02 اردیبهشت\"/>
    </mc:Choice>
  </mc:AlternateContent>
  <xr:revisionPtr revIDLastSave="0" documentId="13_ncr:1_{6654AF9B-529F-4312-BEA1-9C55DD19BE76}" xr6:coauthVersionLast="47" xr6:coauthVersionMax="47" xr10:uidLastSave="{00000000-0000-0000-0000-000000000000}"/>
  <bookViews>
    <workbookView xWindow="-120" yWindow="-120" windowWidth="29040" windowHeight="15720" firstSheet="12" activeTab="13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 (2)" sheetId="22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 (2)" sheetId="2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 (2)" sheetId="24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اوراق!$A$1:$AM$27</definedName>
    <definedName name="_xlnm.Print_Area" localSheetId="4">'تعدیل قیمت'!$A$1:$N$19</definedName>
    <definedName name="_xlnm.Print_Area" localSheetId="6">درآمد!$A$1:$K$13</definedName>
    <definedName name="_xlnm.Print_Area" localSheetId="11">'درآمد سپرده بانکی (2)'!$A$1:$G$24</definedName>
    <definedName name="_xlnm.Print_Area" localSheetId="9">'درآمد سرمایه گذاری در اوراق به'!$A$1:$S$31</definedName>
    <definedName name="_xlnm.Print_Area" localSheetId="7">'درآمد سرمایه گذاری در سهام'!$A$1:$X$63</definedName>
    <definedName name="_xlnm.Print_Area" localSheetId="8">'درآمد سرمایه گذاری در صندوق'!$A$1:$X$21</definedName>
    <definedName name="_xlnm.Print_Area" localSheetId="13">'درآمد سود سهام'!$A$1:$T$15</definedName>
    <definedName name="_xlnm.Print_Area" localSheetId="17">'درآمد ناشی از تغییر قیمت اوراق'!$A$1:$S$87</definedName>
    <definedName name="_xlnm.Print_Area" localSheetId="16">'درآمد ناشی از فروش'!$A$1:$S$20</definedName>
    <definedName name="_xlnm.Print_Area" localSheetId="12">'سایر درآمدها'!$A$1:$G$11</definedName>
    <definedName name="_xlnm.Print_Area" localSheetId="5">'سپرده (2)'!$A$1:$M$24</definedName>
    <definedName name="_xlnm.Print_Area" localSheetId="1">سهام!$A$1:$AC$63</definedName>
    <definedName name="_xlnm.Print_Area" localSheetId="14">'سود اوراق بهادار'!$A$1:$U$28</definedName>
    <definedName name="_xlnm.Print_Area" localSheetId="15">'سود سپرده بانکی (2)'!$A$1:$N$23</definedName>
    <definedName name="_xlnm.Print_Area" localSheetId="0">'صورت وضعیت'!$A$1:$B$25</definedName>
    <definedName name="_xlnm.Print_Area" localSheetId="10">'مبالغ تخصیصی اوراق'!$A$1:$R$20</definedName>
    <definedName name="_xlnm.Print_Area" localSheetId="2">'واحدهای صندوق'!$A$1:$AB$19</definedName>
  </definedNames>
  <calcPr calcId="191029"/>
</workbook>
</file>

<file path=xl/calcChain.xml><?xml version="1.0" encoding="utf-8"?>
<calcChain xmlns="http://schemas.openxmlformats.org/spreadsheetml/2006/main">
  <c r="J13" i="8" l="1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10" i="8"/>
  <c r="F9" i="8"/>
  <c r="F8" i="8"/>
  <c r="M21" i="24"/>
  <c r="K21" i="24"/>
  <c r="I21" i="24"/>
  <c r="G21" i="24"/>
  <c r="E21" i="24"/>
  <c r="C21" i="24"/>
  <c r="O15" i="15"/>
  <c r="S15" i="15"/>
  <c r="F21" i="23"/>
  <c r="D21" i="23"/>
  <c r="M16" i="12"/>
  <c r="J15" i="12"/>
  <c r="J14" i="12"/>
  <c r="J13" i="12"/>
  <c r="J12" i="12"/>
  <c r="J11" i="12"/>
  <c r="J10" i="12"/>
  <c r="J9" i="12"/>
  <c r="J8" i="12"/>
  <c r="J16" i="12" s="1"/>
  <c r="L22" i="22"/>
  <c r="J22" i="22"/>
  <c r="H22" i="22"/>
  <c r="F22" i="22"/>
  <c r="D22" i="22"/>
</calcChain>
</file>

<file path=xl/sharedStrings.xml><?xml version="1.0" encoding="utf-8"?>
<sst xmlns="http://schemas.openxmlformats.org/spreadsheetml/2006/main" count="768" uniqueCount="278">
  <si>
    <t>صندوق سرمایه‌گذاری امین انصار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</si>
  <si>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</si>
  <si>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</si>
  <si>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</si>
  <si>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</si>
  <si>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</si>
  <si>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</si>
  <si>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</si>
  <si>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</si>
  <si>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</si>
  <si>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</si>
  <si>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</si>
  <si>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</si>
  <si>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</si>
  <si>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</si>
  <si>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</si>
  <si>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</si>
  <si>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</si>
  <si>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</si>
  <si>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</si>
  <si>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</si>
  <si>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</si>
  <si>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بهنوش‌ ایران‌</t>
  </si>
  <si>
    <t>بیمه اتکایی امین</t>
  </si>
  <si>
    <t>بیمه البرز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</si>
  <si>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</si>
  <si>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</si>
  <si>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</si>
  <si>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</si>
  <si>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</si>
  <si>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پردیس</t>
  </si>
  <si>
    <t>پتروشیمی شازند</t>
  </si>
  <si>
    <t>پتروشیمی‌شیراز</t>
  </si>
  <si>
    <t>پخش البرز</t>
  </si>
  <si>
    <t>تامین سرمایه امین</t>
  </si>
  <si>
    <t>توسعه سامانه ی نرم افزاری نگین</t>
  </si>
  <si>
    <t>ح . تامین سرمایه امین</t>
  </si>
  <si>
    <t>ح . سرمایه گذاری صدرتامین</t>
  </si>
  <si>
    <t>داروسازی دانا</t>
  </si>
  <si>
    <t>س. نفت و گاز و پتروشیمی تأمین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</si>
  <si>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</si>
  <si>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</si>
  <si>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</si>
  <si>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</si>
  <si>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</si>
  <si>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</si>
  <si>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 گذاری صدرتامین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</si>
  <si>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</si>
  <si>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</si>
  <si>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</si>
  <si>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</si>
  <si>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</si>
  <si>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</si>
  <si>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</si>
  <si>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</si>
  <si>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</si>
  <si>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</si>
  <si>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</si>
  <si>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</si>
  <si>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</si>
  <si>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</si>
  <si>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</si>
  <si>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</si>
  <si>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</si>
  <si>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</si>
  <si>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 خوزستان</t>
  </si>
  <si>
    <t>گروه توسعه مالی مهرآیندگان</t>
  </si>
  <si>
    <t>گروه صنعتی درپاد تبریز</t>
  </si>
  <si>
    <t>گروه مالی صبا تامین</t>
  </si>
  <si>
    <t>معدنی‌وصنعتی‌چادرملو</t>
  </si>
  <si>
    <t>ملی‌ صنایع‌ مس‌ ایران‌</t>
  </si>
  <si>
    <t>نیان باتری خاوران</t>
  </si>
  <si>
    <t>ح . معدنی‌وصنعتی‌چادرملو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</si>
  <si>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</si>
  <si>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</si>
  <si>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</si>
  <si>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</si>
  <si>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</si>
  <si>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</si>
  <si>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</si>
  <si>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</si>
  <si>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</si>
  <si>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</si>
  <si>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</si>
  <si>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</si>
  <si>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</si>
  <si>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</si>
  <si>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</si>
  <si>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زرفام آشنا</t>
  </si>
  <si>
    <t>صندوق س.پشتوانه طلا نهایت نگر</t>
  </si>
  <si>
    <t>صندوق س.دی سهام-سهام</t>
  </si>
  <si>
    <t>صندوق س.مبتنی بر کالای فارابی</t>
  </si>
  <si>
    <t>صندوق سرمایه گذاری طلای نور امین</t>
  </si>
  <si>
    <t>صندوق س.كالاي زمرد بيدار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</si>
  <si>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</si>
  <si>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</si>
  <si>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</si>
  <si>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</si>
  <si>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</si>
  <si>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</si>
  <si>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</si>
  <si>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</si>
  <si>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</si>
  <si>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</si>
  <si>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</si>
  <si>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</si>
  <si>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</si>
  <si>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</si>
  <si>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</si>
  <si>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</si>
  <si>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</si>
  <si>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</si>
  <si>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</si>
  <si>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</si>
  <si>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</si>
  <si>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</si>
  <si>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صکوک مرابحه دارو901-بدون ضامن</t>
  </si>
  <si>
    <t>1405/01/08</t>
  </si>
  <si>
    <t>1409/01/08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</si>
  <si>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</si>
  <si>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</si>
  <si>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</si>
  <si>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</si>
  <si>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</si>
  <si>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</si>
  <si>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دولت108-ش.خ060218</t>
  </si>
  <si>
    <t>1401/04/18</t>
  </si>
  <si>
    <t>1406/02/18</t>
  </si>
  <si>
    <t>مرابحه عام دولت116-ش.خ060630</t>
  </si>
  <si>
    <t>1401/06/30</t>
  </si>
  <si>
    <t>1406/06/30</t>
  </si>
  <si>
    <t>مرابحه عام دولت137-ش.خ061229</t>
  </si>
  <si>
    <t>1402/06/29</t>
  </si>
  <si>
    <t>1406/12/29</t>
  </si>
  <si>
    <t>مرابحه عام دولت173-ش.خ050620</t>
  </si>
  <si>
    <t>1403/06/20</t>
  </si>
  <si>
    <t>1405/06/20</t>
  </si>
  <si>
    <t>مرابحه عام دولت187-ش.خ060424</t>
  </si>
  <si>
    <t>1403/07/24</t>
  </si>
  <si>
    <t>1406/04/24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</si>
  <si>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</si>
  <si>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</si>
  <si>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</si>
  <si>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</si>
  <si>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</si>
  <si>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</si>
  <si>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</si>
  <si>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</si>
  <si>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</si>
  <si>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</si>
  <si>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</si>
  <si>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</si>
  <si>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دولت265-ش.خ070430</t>
  </si>
  <si>
    <t>1404/10/30</t>
  </si>
  <si>
    <t>1407/04/30</t>
  </si>
  <si>
    <t>صکوک مرابحه دابور92-3ماهه23%</t>
  </si>
  <si>
    <t>1405/02/09</t>
  </si>
  <si>
    <t>1409/02/09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</si>
  <si>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</si>
  <si>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</si>
  <si>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</si>
  <si>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</si>
  <si>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</si>
  <si>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</si>
  <si>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</si>
  <si>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</si>
  <si>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</si>
  <si>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</si>
  <si>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</si>
  <si>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</si>
  <si>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</si>
  <si>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</si>
  <si>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</si>
  <si>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</si>
  <si>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</si>
  <si>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</si>
  <si>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</si>
  <si>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</si>
  <si>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</si>
  <si>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</si>
  <si>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</si>
  <si>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</si>
  <si>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</si>
  <si>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</si>
  <si>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</si>
  <si>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</si>
  <si>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</si>
  <si>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</si>
  <si>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</si>
  <si>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</si>
  <si>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</si>
  <si>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</si>
  <si>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</si>
  <si>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</si>
  <si>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</si>
  <si>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</si>
  <si>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</si>
  <si>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</si>
  <si>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</si>
  <si>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</si>
  <si>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طلای عیار مفید</t>
  </si>
  <si>
    <t>صندوق س.پشتوانه طلای لوتوس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</si>
  <si>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</si>
  <si>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</si>
  <si>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</si>
  <si>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</si>
  <si>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صند412-بدون ضامن</t>
  </si>
  <si>
    <t>مرابحه عام دولت180-ش.خ041024</t>
  </si>
  <si>
    <t>اسنادخزانه-م5بودجه01-041015</t>
  </si>
  <si>
    <t>صکوک اجاره خوارزم0411-6ماهه20%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</si>
  <si>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</si>
  <si>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</si>
  <si>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</si>
  <si>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</si>
  <si>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</si>
  <si>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</si>
  <si>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</si>
  <si>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</si>
  <si>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</si>
  <si>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</si>
  <si>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</si>
  <si>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</si>
  <si>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</si>
  <si>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</si>
  <si>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</si>
  <si>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</si>
  <si>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</si>
  <si>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</si>
  <si>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</si>
  <si>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</si>
  <si>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</si>
  <si>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</si>
  <si>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</si>
  <si>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1404/12/10</t>
  </si>
  <si>
    <t>1404/10/24</t>
  </si>
  <si>
    <t>1405/02/05</t>
  </si>
  <si>
    <t>1404/12/05</t>
  </si>
  <si>
    <t>1404/11/28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</si>
  <si>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</si>
  <si>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</si>
  <si>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</si>
  <si>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</si>
  <si>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</si>
  <si>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1404/12/23</t>
  </si>
  <si>
    <t>1404/11/18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</si>
  <si>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</si>
  <si>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</si>
  <si>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</si>
  <si>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</si>
  <si>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</si>
  <si>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</si>
  <si>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</si>
  <si>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ثبت به بهای تمام شده</t>
  </si>
  <si>
    <t xml:space="preserve">نگه داری تا سررسید </t>
  </si>
  <si>
    <t xml:space="preserve">سپرده بانک گردشگری </t>
  </si>
  <si>
    <t xml:space="preserve">سپرده بانک ملت </t>
  </si>
  <si>
    <t xml:space="preserve">سپرده بانک دی </t>
  </si>
  <si>
    <t xml:space="preserve">سپرده بانک اقتصادنوین </t>
  </si>
  <si>
    <t xml:space="preserve">سپرده بانک پارسیان </t>
  </si>
  <si>
    <t>سپرده بانک پاسارگاد</t>
  </si>
  <si>
    <t xml:space="preserve">سپرده بانک صادرات </t>
  </si>
  <si>
    <t xml:space="preserve">سپرده بانک خاورمیانه </t>
  </si>
  <si>
    <t>سپرده بانک انصار</t>
  </si>
  <si>
    <t xml:space="preserve">سپرده بانک شهر </t>
  </si>
  <si>
    <t xml:space="preserve">سپرده بانک سپه </t>
  </si>
  <si>
    <t xml:space="preserve">سپرده بانک رفاه </t>
  </si>
  <si>
    <t>سپرده بانک ملل</t>
  </si>
  <si>
    <t xml:space="preserve">شرکت تامین سرمایه امین </t>
  </si>
  <si>
    <t xml:space="preserve">مدیر صندوق </t>
  </si>
  <si>
    <t xml:space="preserve"> مرابحه پارس میکاکیش060708</t>
  </si>
  <si>
    <t>مرابحه عام دولت235</t>
  </si>
  <si>
    <t>مجموع</t>
  </si>
  <si>
    <t xml:space="preserve">سپرده بانک  پارسیان </t>
  </si>
  <si>
    <t xml:space="preserve">سپرده بانک انصار </t>
  </si>
  <si>
    <t xml:space="preserve">سپرده بانک اقتصاد نوین </t>
  </si>
  <si>
    <t xml:space="preserve">سپرده بانک ملل </t>
  </si>
  <si>
    <t>سهام عدالت</t>
  </si>
  <si>
    <t xml:space="preserve">سپرده بانک پاسارگاد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</si>
</sst>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F6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12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0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3" applyAlignment="1">
      <alignment horizontal="left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7" fillId="0" borderId="2" xfId="3" applyBorder="1" applyAlignment="1">
      <alignment horizontal="left"/>
    </xf>
    <xf numFmtId="3" fontId="5" fillId="0" borderId="2" xfId="3" applyNumberFormat="1" applyFont="1" applyBorder="1" applyAlignment="1">
      <alignment vertical="center"/>
    </xf>
    <xf numFmtId="3" fontId="5" fillId="0" borderId="2" xfId="3" applyNumberFormat="1" applyFont="1" applyBorder="1" applyAlignment="1">
      <alignment horizontal="center" vertical="top"/>
    </xf>
    <xf numFmtId="0" fontId="7" fillId="0" borderId="0" xfId="3" applyAlignment="1">
      <alignment horizontal="center"/>
    </xf>
    <xf numFmtId="3" fontId="5" fillId="0" borderId="0" xfId="3" applyNumberFormat="1" applyFont="1" applyAlignment="1">
      <alignment horizontal="center" vertical="top"/>
    </xf>
    <xf numFmtId="10" fontId="5" fillId="0" borderId="2" xfId="3" applyNumberFormat="1" applyFont="1" applyBorder="1" applyAlignment="1">
      <alignment horizontal="center" vertical="top"/>
    </xf>
    <xf numFmtId="3" fontId="5" fillId="0" borderId="0" xfId="3" applyNumberFormat="1" applyFont="1" applyAlignment="1">
      <alignment vertical="center"/>
    </xf>
    <xf numFmtId="10" fontId="5" fillId="0" borderId="0" xfId="3" applyNumberFormat="1" applyFont="1" applyAlignment="1">
      <alignment horizontal="center" vertical="top"/>
    </xf>
    <xf numFmtId="3" fontId="5" fillId="0" borderId="5" xfId="3" applyNumberFormat="1" applyFont="1" applyBorder="1" applyAlignment="1">
      <alignment horizontal="center" vertical="top"/>
    </xf>
    <xf numFmtId="3" fontId="7" fillId="0" borderId="0" xfId="3" applyNumberFormat="1" applyAlignment="1">
      <alignment horizontal="left"/>
    </xf>
    <xf numFmtId="3" fontId="5" fillId="0" borderId="0" xfId="0" applyNumberFormat="1" applyFont="1" applyFill="1" applyAlignment="1">
      <alignment horizontal="center" vertical="top"/>
    </xf>
    <xf numFmtId="0" fontId="0" fillId="0" borderId="0" xfId="0" applyAlignment="1">
      <alignment horizontal="center"/>
    </xf>
    <xf numFmtId="10" fontId="5" fillId="0" borderId="0" xfId="0" applyNumberFormat="1" applyFont="1" applyFill="1" applyAlignment="1">
      <alignment horizontal="center" vertical="top"/>
    </xf>
    <xf numFmtId="3" fontId="5" fillId="0" borderId="2" xfId="3" applyNumberFormat="1" applyFont="1" applyFill="1" applyBorder="1" applyAlignment="1">
      <alignment vertical="center"/>
    </xf>
    <xf numFmtId="3" fontId="5" fillId="0" borderId="0" xfId="3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9" fontId="11" fillId="0" borderId="0" xfId="2" applyFont="1" applyFill="1" applyAlignment="1">
      <alignment horizontal="center"/>
    </xf>
    <xf numFmtId="0" fontId="9" fillId="0" borderId="0" xfId="0" applyFont="1" applyAlignment="1">
      <alignment horizontal="left" vertical="center" textRotation="90"/>
    </xf>
    <xf numFmtId="0" fontId="10" fillId="0" borderId="0" xfId="0" applyFont="1" applyAlignment="1">
      <alignment horizontal="left"/>
    </xf>
    <xf numFmtId="164" fontId="5" fillId="0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left" vertical="center" wrapText="1"/>
    </xf>
    <xf numFmtId="37" fontId="5" fillId="0" borderId="0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textRotation="90"/>
    </xf>
    <xf numFmtId="165" fontId="11" fillId="0" borderId="0" xfId="2" applyNumberFormat="1" applyFont="1" applyFill="1" applyAlignment="1">
      <alignment horizontal="center"/>
    </xf>
    <xf numFmtId="10" fontId="11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center" vertical="center"/>
    </xf>
    <xf numFmtId="0" fontId="7" fillId="0" borderId="0" xfId="3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center" vertical="center"/>
    </xf>
    <xf numFmtId="3" fontId="5" fillId="0" borderId="0" xfId="3" applyNumberFormat="1" applyFont="1" applyFill="1" applyAlignment="1">
      <alignment horizontal="center" vertical="center"/>
    </xf>
    <xf numFmtId="9" fontId="5" fillId="0" borderId="2" xfId="2" applyFont="1" applyBorder="1" applyAlignment="1">
      <alignment horizontal="right" vertical="top"/>
    </xf>
    <xf numFmtId="9" fontId="5" fillId="0" borderId="0" xfId="2" applyFont="1" applyBorder="1" applyAlignment="1">
      <alignment horizontal="right" vertical="top"/>
    </xf>
    <xf numFmtId="9" fontId="5" fillId="0" borderId="5" xfId="2" applyFont="1" applyFill="1" applyBorder="1" applyAlignment="1">
      <alignment horizontal="right" vertical="top"/>
    </xf>
    <xf numFmtId="165" fontId="5" fillId="0" borderId="2" xfId="2" applyNumberFormat="1" applyFont="1" applyBorder="1" applyAlignment="1">
      <alignment horizontal="right" vertical="top"/>
    </xf>
    <xf numFmtId="165" fontId="5" fillId="0" borderId="0" xfId="2" applyNumberFormat="1" applyFont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4" fillId="0" borderId="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/>
    </xf>
    <xf numFmtId="164" fontId="5" fillId="0" borderId="2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3989543B-F213-43A9-A40E-6E722B2BEE58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60578</xdr:colOff>
      <xdr:row>50</xdr:row>
      <xdr:rowOff>95707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65190F-995C-918B-13DA-99F2D1E9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889422" y="0"/>
          <a:ext cx="7934578" cy="11176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F20" sqref="F2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90" t="s">
        <v>0</v>
      </c>
      <c r="B1" s="90"/>
      <c r="C1" s="90"/>
    </row>
    <row r="2" spans="1:3" ht="21.75" customHeight="1" x14ac:dyDescent="0.2">
      <c r="A2" s="90" t="s">
        <v>1</v>
      </c>
      <c r="B2" s="90"/>
      <c r="C2" s="90"/>
    </row>
    <row r="3" spans="1:3" ht="21.75" customHeight="1" x14ac:dyDescent="0.2">
      <c r="A3" s="90" t="s">
        <v>2</v>
      </c>
      <c r="B3" s="90"/>
      <c r="C3" s="90"/>
    </row>
    <row r="4" spans="1:3" ht="7.35" customHeight="1" x14ac:dyDescent="0.2"/>
    <row r="5" spans="1:3" ht="123.6" customHeight="1" x14ac:dyDescent="0.2">
      <c r="B5" s="91"/>
    </row>
    <row r="6" spans="1:3" ht="123.6" customHeight="1" x14ac:dyDescent="0.2">
      <c r="B6" s="9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1"/>
  <sheetViews>
    <sheetView rightToLeft="1" view="pageBreakPreview" topLeftCell="A13" zoomScaleNormal="100" zoomScaleSheetLayoutView="100" workbookViewId="0">
      <selection activeCell="P36" sqref="P36"/>
    </sheetView>
  </sheetViews>
  <sheetFormatPr defaultRowHeight="12.75" x14ac:dyDescent="0.2"/>
  <cols>
    <col min="1" max="1" width="5.140625" customWidth="1"/>
    <col min="2" max="2" width="25" customWidth="1"/>
    <col min="3" max="3" width="1.28515625" customWidth="1"/>
    <col min="4" max="4" width="16.140625" bestFit="1" customWidth="1"/>
    <col min="5" max="5" width="1.28515625" customWidth="1"/>
    <col min="6" max="6" width="17" bestFit="1" customWidth="1"/>
    <col min="7" max="7" width="1.28515625" customWidth="1"/>
    <col min="8" max="8" width="15.85546875" bestFit="1" customWidth="1"/>
    <col min="9" max="9" width="1.28515625" customWidth="1"/>
    <col min="10" max="10" width="19.42578125" customWidth="1"/>
    <col min="11" max="11" width="1.28515625" customWidth="1"/>
    <col min="12" max="12" width="17.7109375" bestFit="1" customWidth="1"/>
    <col min="13" max="13" width="1.28515625" customWidth="1"/>
    <col min="14" max="14" width="17" bestFit="1" customWidth="1"/>
    <col min="15" max="15" width="1.28515625" customWidth="1"/>
    <col min="16" max="16" width="16.1406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4.45" customHeight="1" x14ac:dyDescent="0.2"/>
    <row r="5" spans="1:18" ht="14.45" customHeight="1" x14ac:dyDescent="0.2">
      <c r="A5" s="1" t="s">
        <v>202</v>
      </c>
      <c r="B5" s="101" t="s">
        <v>203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4.45" customHeight="1" x14ac:dyDescent="0.2">
      <c r="D6" s="98" t="s">
        <v>191</v>
      </c>
      <c r="E6" s="98"/>
      <c r="F6" s="98"/>
      <c r="G6" s="98"/>
      <c r="H6" s="98"/>
      <c r="I6" s="98"/>
      <c r="J6" s="98"/>
      <c r="L6" s="98" t="s">
        <v>192</v>
      </c>
      <c r="M6" s="98"/>
      <c r="N6" s="98"/>
      <c r="O6" s="98"/>
      <c r="P6" s="98"/>
      <c r="Q6" s="98"/>
      <c r="R6" s="9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98" t="s">
        <v>204</v>
      </c>
      <c r="B8" s="98"/>
      <c r="D8" s="2" t="s">
        <v>205</v>
      </c>
      <c r="F8" s="2" t="s">
        <v>195</v>
      </c>
      <c r="H8" s="2" t="s">
        <v>196</v>
      </c>
      <c r="J8" s="2" t="s">
        <v>73</v>
      </c>
      <c r="L8" s="2" t="s">
        <v>205</v>
      </c>
      <c r="N8" s="2" t="s">
        <v>195</v>
      </c>
      <c r="P8" s="2" t="s">
        <v>196</v>
      </c>
      <c r="R8" s="2" t="s">
        <v>73</v>
      </c>
    </row>
    <row r="9" spans="1:18" ht="21.75" customHeight="1" x14ac:dyDescent="0.2">
      <c r="A9" s="99" t="s">
        <v>110</v>
      </c>
      <c r="B9" s="99"/>
      <c r="D9" s="6">
        <v>18194803861</v>
      </c>
      <c r="F9" s="6">
        <v>0</v>
      </c>
      <c r="H9" s="6">
        <v>136464571250</v>
      </c>
      <c r="J9" s="6">
        <v>154659375111</v>
      </c>
      <c r="L9" s="6">
        <v>164646435579</v>
      </c>
      <c r="N9" s="6">
        <v>0</v>
      </c>
      <c r="P9" s="6">
        <v>136464571250</v>
      </c>
      <c r="R9" s="6">
        <v>301111006829</v>
      </c>
    </row>
    <row r="10" spans="1:18" ht="21.75" customHeight="1" x14ac:dyDescent="0.2">
      <c r="A10" s="96" t="s">
        <v>206</v>
      </c>
      <c r="B10" s="96"/>
      <c r="D10" s="9">
        <v>0</v>
      </c>
      <c r="F10" s="9">
        <v>0</v>
      </c>
      <c r="H10" s="9">
        <v>0</v>
      </c>
      <c r="J10" s="9">
        <v>0</v>
      </c>
      <c r="L10" s="9">
        <v>171739358966</v>
      </c>
      <c r="N10" s="9">
        <v>0</v>
      </c>
      <c r="P10" s="9">
        <v>177275277517</v>
      </c>
      <c r="R10" s="9">
        <v>349014636483</v>
      </c>
    </row>
    <row r="11" spans="1:18" ht="21.75" customHeight="1" x14ac:dyDescent="0.2">
      <c r="A11" s="96" t="s">
        <v>207</v>
      </c>
      <c r="B11" s="96"/>
      <c r="D11" s="9">
        <v>0</v>
      </c>
      <c r="F11" s="9">
        <v>0</v>
      </c>
      <c r="H11" s="9">
        <v>0</v>
      </c>
      <c r="J11" s="9">
        <v>0</v>
      </c>
      <c r="L11" s="9">
        <v>2522904234</v>
      </c>
      <c r="N11" s="9">
        <v>0</v>
      </c>
      <c r="P11" s="9">
        <v>1606173500</v>
      </c>
      <c r="R11" s="9">
        <v>4129077734</v>
      </c>
    </row>
    <row r="12" spans="1:18" ht="21.75" customHeight="1" x14ac:dyDescent="0.2">
      <c r="A12" s="96" t="s">
        <v>208</v>
      </c>
      <c r="B12" s="96"/>
      <c r="D12" s="9">
        <v>0</v>
      </c>
      <c r="F12" s="9">
        <v>0</v>
      </c>
      <c r="H12" s="9">
        <v>0</v>
      </c>
      <c r="J12" s="9">
        <v>0</v>
      </c>
      <c r="L12" s="9">
        <v>0</v>
      </c>
      <c r="N12" s="9">
        <v>0</v>
      </c>
      <c r="P12" s="9">
        <v>1250971172</v>
      </c>
      <c r="R12" s="9">
        <v>1250971172</v>
      </c>
    </row>
    <row r="13" spans="1:18" ht="21.75" customHeight="1" x14ac:dyDescent="0.2">
      <c r="A13" s="96" t="s">
        <v>209</v>
      </c>
      <c r="B13" s="96"/>
      <c r="D13" s="9">
        <v>0</v>
      </c>
      <c r="F13" s="9">
        <v>0</v>
      </c>
      <c r="H13" s="9">
        <v>0</v>
      </c>
      <c r="J13" s="9">
        <v>0</v>
      </c>
      <c r="L13" s="9">
        <v>2125334761</v>
      </c>
      <c r="N13" s="9">
        <v>0</v>
      </c>
      <c r="P13" s="9">
        <v>4923979375</v>
      </c>
      <c r="R13" s="9">
        <v>7049314136</v>
      </c>
    </row>
    <row r="14" spans="1:18" ht="21.75" customHeight="1" x14ac:dyDescent="0.2">
      <c r="A14" s="96" t="s">
        <v>155</v>
      </c>
      <c r="B14" s="96"/>
      <c r="D14" s="9">
        <v>18360679960</v>
      </c>
      <c r="F14" s="9">
        <v>-543749999</v>
      </c>
      <c r="H14" s="9">
        <v>0</v>
      </c>
      <c r="J14" s="9">
        <v>17816929961</v>
      </c>
      <c r="L14" s="9">
        <v>18360679960</v>
      </c>
      <c r="N14" s="9">
        <v>-543749999</v>
      </c>
      <c r="P14" s="9">
        <v>0</v>
      </c>
      <c r="R14" s="9">
        <v>17816929961</v>
      </c>
    </row>
    <row r="15" spans="1:18" ht="21.75" customHeight="1" x14ac:dyDescent="0.2">
      <c r="A15" s="96" t="s">
        <v>116</v>
      </c>
      <c r="B15" s="96"/>
      <c r="D15" s="9">
        <v>27676284810</v>
      </c>
      <c r="F15" s="9">
        <v>0</v>
      </c>
      <c r="H15" s="9">
        <v>0</v>
      </c>
      <c r="J15" s="9">
        <v>27676284810</v>
      </c>
      <c r="L15" s="9">
        <v>47353432740</v>
      </c>
      <c r="N15" s="9">
        <v>-543749999</v>
      </c>
      <c r="P15" s="9">
        <v>0</v>
      </c>
      <c r="R15" s="9">
        <v>46809682741</v>
      </c>
    </row>
    <row r="16" spans="1:18" ht="21.75" customHeight="1" x14ac:dyDescent="0.2">
      <c r="A16" s="96" t="s">
        <v>152</v>
      </c>
      <c r="B16" s="96"/>
      <c r="D16" s="9">
        <v>21261897606</v>
      </c>
      <c r="F16" s="9">
        <v>5246845476</v>
      </c>
      <c r="H16" s="9">
        <v>0</v>
      </c>
      <c r="J16" s="9">
        <v>26508743082</v>
      </c>
      <c r="L16" s="9">
        <v>224556377702</v>
      </c>
      <c r="N16" s="9">
        <v>-135905387442</v>
      </c>
      <c r="P16" s="9">
        <v>0</v>
      </c>
      <c r="R16" s="9">
        <v>88650990260</v>
      </c>
    </row>
    <row r="17" spans="1:18" ht="21.75" customHeight="1" x14ac:dyDescent="0.2">
      <c r="A17" s="96" t="s">
        <v>149</v>
      </c>
      <c r="B17" s="96"/>
      <c r="D17" s="9">
        <v>23452869180</v>
      </c>
      <c r="F17" s="9">
        <v>7737290559</v>
      </c>
      <c r="H17" s="9">
        <v>0</v>
      </c>
      <c r="J17" s="9">
        <v>31190159739</v>
      </c>
      <c r="L17" s="9">
        <v>124497269192</v>
      </c>
      <c r="N17" s="9">
        <v>32503116815</v>
      </c>
      <c r="P17" s="9">
        <v>0</v>
      </c>
      <c r="R17" s="9">
        <v>157000386007</v>
      </c>
    </row>
    <row r="18" spans="1:18" ht="21.75" customHeight="1" x14ac:dyDescent="0.2">
      <c r="A18" s="96" t="s">
        <v>146</v>
      </c>
      <c r="B18" s="96"/>
      <c r="D18" s="9">
        <v>53539368036</v>
      </c>
      <c r="F18" s="9">
        <v>13299204623</v>
      </c>
      <c r="H18" s="9">
        <v>0</v>
      </c>
      <c r="J18" s="9">
        <v>66838572659</v>
      </c>
      <c r="L18" s="9">
        <v>281054473658</v>
      </c>
      <c r="N18" s="9">
        <v>55045072958</v>
      </c>
      <c r="P18" s="9">
        <v>0</v>
      </c>
      <c r="R18" s="9">
        <v>336099546616</v>
      </c>
    </row>
    <row r="19" spans="1:18" ht="21.75" customHeight="1" x14ac:dyDescent="0.2">
      <c r="A19" s="96" t="s">
        <v>113</v>
      </c>
      <c r="B19" s="96"/>
      <c r="D19" s="9">
        <v>45952426875</v>
      </c>
      <c r="F19" s="9">
        <v>0</v>
      </c>
      <c r="H19" s="9">
        <v>0</v>
      </c>
      <c r="J19" s="9">
        <v>45952426875</v>
      </c>
      <c r="L19" s="9">
        <v>221840957319</v>
      </c>
      <c r="N19" s="9">
        <v>0</v>
      </c>
      <c r="P19" s="9">
        <v>0</v>
      </c>
      <c r="R19" s="9">
        <v>221840957319</v>
      </c>
    </row>
    <row r="20" spans="1:18" ht="21.75" customHeight="1" x14ac:dyDescent="0.2">
      <c r="A20" s="96" t="s">
        <v>143</v>
      </c>
      <c r="B20" s="96"/>
      <c r="D20" s="9">
        <v>21768438488</v>
      </c>
      <c r="F20" s="9">
        <v>4473925980</v>
      </c>
      <c r="H20" s="9">
        <v>0</v>
      </c>
      <c r="J20" s="9">
        <v>26242364468</v>
      </c>
      <c r="L20" s="9">
        <v>102918304314</v>
      </c>
      <c r="N20" s="9">
        <v>21780840225</v>
      </c>
      <c r="P20" s="9">
        <v>0</v>
      </c>
      <c r="R20" s="9">
        <v>124699144539</v>
      </c>
    </row>
    <row r="21" spans="1:18" ht="21.75" customHeight="1" x14ac:dyDescent="0.2">
      <c r="A21" s="96" t="s">
        <v>140</v>
      </c>
      <c r="B21" s="96"/>
      <c r="D21" s="9">
        <v>31678647219</v>
      </c>
      <c r="F21" s="9">
        <v>67197856956</v>
      </c>
      <c r="H21" s="9">
        <v>0</v>
      </c>
      <c r="J21" s="9">
        <v>98876504175</v>
      </c>
      <c r="L21" s="9">
        <v>160100735279</v>
      </c>
      <c r="N21" s="9">
        <v>15792423368</v>
      </c>
      <c r="P21" s="9">
        <v>0</v>
      </c>
      <c r="R21" s="9">
        <v>175893158647</v>
      </c>
    </row>
    <row r="22" spans="1:18" ht="21.75" customHeight="1" x14ac:dyDescent="0.2">
      <c r="A22" s="96" t="s">
        <v>137</v>
      </c>
      <c r="B22" s="96"/>
      <c r="D22" s="9">
        <v>4079460021</v>
      </c>
      <c r="F22" s="9">
        <v>4584641705</v>
      </c>
      <c r="H22" s="9">
        <v>0</v>
      </c>
      <c r="J22" s="9">
        <v>8664101726</v>
      </c>
      <c r="L22" s="9">
        <v>21970632401</v>
      </c>
      <c r="N22" s="9">
        <v>3777067592</v>
      </c>
      <c r="P22" s="9">
        <v>0</v>
      </c>
      <c r="R22" s="9">
        <v>25747699993</v>
      </c>
    </row>
    <row r="23" spans="1:18" ht="21.75" customHeight="1" x14ac:dyDescent="0.2">
      <c r="A23" s="96" t="s">
        <v>134</v>
      </c>
      <c r="B23" s="96"/>
      <c r="D23" s="9">
        <v>5125484733</v>
      </c>
      <c r="F23" s="9">
        <v>4683451988</v>
      </c>
      <c r="H23" s="9">
        <v>0</v>
      </c>
      <c r="J23" s="9">
        <v>9808936721</v>
      </c>
      <c r="L23" s="9">
        <v>26187310187</v>
      </c>
      <c r="N23" s="9">
        <v>6175890033</v>
      </c>
      <c r="P23" s="9">
        <v>0</v>
      </c>
      <c r="R23" s="9">
        <v>32363200220</v>
      </c>
    </row>
    <row r="24" spans="1:18" ht="21.75" customHeight="1" x14ac:dyDescent="0.2">
      <c r="A24" s="96" t="s">
        <v>119</v>
      </c>
      <c r="B24" s="96"/>
      <c r="D24" s="9">
        <v>6426392716</v>
      </c>
      <c r="F24" s="9">
        <v>0</v>
      </c>
      <c r="H24" s="9">
        <v>0</v>
      </c>
      <c r="J24" s="9">
        <v>6426392716</v>
      </c>
      <c r="L24" s="9">
        <v>31292130324</v>
      </c>
      <c r="N24" s="9">
        <v>0</v>
      </c>
      <c r="P24" s="9">
        <v>0</v>
      </c>
      <c r="R24" s="9">
        <v>31292130324</v>
      </c>
    </row>
    <row r="25" spans="1:18" ht="21.75" customHeight="1" x14ac:dyDescent="0.2">
      <c r="A25" s="96" t="s">
        <v>131</v>
      </c>
      <c r="B25" s="96"/>
      <c r="D25" s="9">
        <v>6278938854</v>
      </c>
      <c r="F25" s="9">
        <v>0</v>
      </c>
      <c r="H25" s="9">
        <v>0</v>
      </c>
      <c r="J25" s="9">
        <v>6278938854</v>
      </c>
      <c r="L25" s="9">
        <v>32318030333</v>
      </c>
      <c r="N25" s="9">
        <v>-6243803084</v>
      </c>
      <c r="P25" s="9">
        <v>0</v>
      </c>
      <c r="R25" s="9">
        <v>26074227249</v>
      </c>
    </row>
    <row r="26" spans="1:18" ht="21.75" customHeight="1" x14ac:dyDescent="0.2">
      <c r="A26" s="96" t="s">
        <v>122</v>
      </c>
      <c r="B26" s="96"/>
      <c r="D26" s="9">
        <v>20610241499</v>
      </c>
      <c r="F26" s="9">
        <v>0</v>
      </c>
      <c r="H26" s="9">
        <v>0</v>
      </c>
      <c r="J26" s="9">
        <v>20610241499</v>
      </c>
      <c r="L26" s="9">
        <v>100992602495</v>
      </c>
      <c r="N26" s="9">
        <v>0</v>
      </c>
      <c r="P26" s="9">
        <v>0</v>
      </c>
      <c r="R26" s="9">
        <v>100992602495</v>
      </c>
    </row>
    <row r="27" spans="1:18" ht="21.75" customHeight="1" x14ac:dyDescent="0.2">
      <c r="A27" s="96" t="s">
        <v>128</v>
      </c>
      <c r="B27" s="96"/>
      <c r="D27" s="9">
        <v>11927975733</v>
      </c>
      <c r="F27" s="9">
        <v>14118249026</v>
      </c>
      <c r="H27" s="9">
        <v>0</v>
      </c>
      <c r="J27" s="9">
        <v>26046224759</v>
      </c>
      <c r="L27" s="9">
        <v>60976318023</v>
      </c>
      <c r="N27" s="9">
        <v>-6254817092</v>
      </c>
      <c r="P27" s="9">
        <v>0</v>
      </c>
      <c r="R27" s="9">
        <v>54721500931</v>
      </c>
    </row>
    <row r="28" spans="1:18" ht="21.75" customHeight="1" x14ac:dyDescent="0.2">
      <c r="A28" s="96" t="s">
        <v>103</v>
      </c>
      <c r="B28" s="96"/>
      <c r="D28" s="9">
        <v>86597207421</v>
      </c>
      <c r="F28" s="9">
        <v>-230729222728</v>
      </c>
      <c r="H28" s="9">
        <v>0</v>
      </c>
      <c r="J28" s="9">
        <v>-144132015307</v>
      </c>
      <c r="L28" s="9">
        <v>420672343306</v>
      </c>
      <c r="N28" s="9">
        <v>7603688245</v>
      </c>
      <c r="P28" s="9">
        <v>0</v>
      </c>
      <c r="R28" s="9">
        <v>428276031551</v>
      </c>
    </row>
    <row r="29" spans="1:18" ht="21.75" customHeight="1" x14ac:dyDescent="0.2">
      <c r="A29" s="96" t="s">
        <v>125</v>
      </c>
      <c r="B29" s="96"/>
      <c r="D29" s="9">
        <v>11454107778</v>
      </c>
      <c r="F29" s="9">
        <v>0</v>
      </c>
      <c r="H29" s="9">
        <v>0</v>
      </c>
      <c r="J29" s="9">
        <v>11454107778</v>
      </c>
      <c r="L29" s="9">
        <v>53722149466</v>
      </c>
      <c r="N29" s="9">
        <v>0</v>
      </c>
      <c r="P29" s="9">
        <v>0</v>
      </c>
      <c r="R29" s="9">
        <v>53722149466</v>
      </c>
    </row>
    <row r="30" spans="1:18" ht="21.75" customHeight="1" x14ac:dyDescent="0.2">
      <c r="A30" s="92" t="s">
        <v>107</v>
      </c>
      <c r="B30" s="92"/>
      <c r="D30" s="13">
        <v>0</v>
      </c>
      <c r="F30" s="13">
        <v>9970630021</v>
      </c>
      <c r="H30" s="13">
        <v>0</v>
      </c>
      <c r="J30" s="13">
        <v>9970630021</v>
      </c>
      <c r="L30" s="13">
        <v>0</v>
      </c>
      <c r="N30" s="13">
        <v>35159590072</v>
      </c>
      <c r="P30" s="13">
        <v>0</v>
      </c>
      <c r="R30" s="13">
        <v>35159590072</v>
      </c>
    </row>
    <row r="31" spans="1:18" ht="21.75" customHeight="1" x14ac:dyDescent="0.2">
      <c r="A31" s="95" t="s">
        <v>73</v>
      </c>
      <c r="B31" s="95"/>
      <c r="D31" s="16">
        <v>414385224790</v>
      </c>
      <c r="F31" s="16">
        <v>-99960876393</v>
      </c>
      <c r="H31" s="16">
        <v>136464571250</v>
      </c>
      <c r="J31" s="16">
        <v>450888919647</v>
      </c>
      <c r="L31" s="16">
        <v>2269847780239</v>
      </c>
      <c r="N31" s="16">
        <v>28346181692</v>
      </c>
      <c r="P31" s="16">
        <v>321520972814</v>
      </c>
      <c r="R31" s="16">
        <v>2619714934745</v>
      </c>
    </row>
  </sheetData>
  <mergeCells count="30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4"/>
  <sheetViews>
    <sheetView rightToLeft="1" view="pageBreakPreview" zoomScale="110" zoomScaleNormal="100" zoomScaleSheetLayoutView="110" workbookViewId="0">
      <selection activeCell="V7" sqref="V7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9.8554687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10.8554687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24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24" ht="21.75" customHeight="1" x14ac:dyDescent="0.2">
      <c r="A2" s="111" t="s">
        <v>172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4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4" ht="14.45" customHeight="1" x14ac:dyDescent="0.2"/>
    <row r="5" spans="1:24" ht="14.45" customHeight="1" x14ac:dyDescent="0.2">
      <c r="A5" s="51" t="s">
        <v>210</v>
      </c>
      <c r="B5" s="112" t="s">
        <v>211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24" ht="14.25" customHeight="1" x14ac:dyDescent="0.2">
      <c r="M6" s="113" t="s">
        <v>212</v>
      </c>
      <c r="Q6" s="113" t="s">
        <v>213</v>
      </c>
    </row>
    <row r="7" spans="1:24" ht="33.75" customHeight="1" x14ac:dyDescent="0.2">
      <c r="A7" s="114" t="s">
        <v>214</v>
      </c>
      <c r="B7" s="114"/>
      <c r="D7" s="52" t="s">
        <v>215</v>
      </c>
      <c r="F7" s="52" t="s">
        <v>216</v>
      </c>
      <c r="H7" s="52" t="s">
        <v>76</v>
      </c>
      <c r="J7" s="114" t="s">
        <v>217</v>
      </c>
      <c r="K7" s="114"/>
      <c r="M7" s="113"/>
      <c r="O7" s="52" t="s">
        <v>218</v>
      </c>
      <c r="Q7" s="113"/>
    </row>
    <row r="8" spans="1:24" ht="31.5" customHeight="1" x14ac:dyDescent="0.55000000000000004">
      <c r="A8" s="107" t="s">
        <v>267</v>
      </c>
      <c r="B8" s="107"/>
      <c r="C8" s="53"/>
      <c r="D8" s="107" t="s">
        <v>268</v>
      </c>
      <c r="E8" s="54"/>
      <c r="F8" s="74" t="s">
        <v>103</v>
      </c>
      <c r="G8" s="55"/>
      <c r="H8" s="56">
        <v>3275000</v>
      </c>
      <c r="I8" s="55"/>
      <c r="J8" s="109">
        <f>H8*1000000</f>
        <v>3275000000000</v>
      </c>
      <c r="K8" s="109"/>
      <c r="L8" s="57"/>
      <c r="M8" s="58">
        <v>165334385874</v>
      </c>
      <c r="N8" s="47"/>
      <c r="O8" s="59">
        <v>0.19</v>
      </c>
      <c r="Q8" s="59">
        <v>0.34</v>
      </c>
    </row>
    <row r="9" spans="1:24" ht="28.5" customHeight="1" x14ac:dyDescent="0.55000000000000004">
      <c r="A9" s="108"/>
      <c r="B9" s="108"/>
      <c r="C9" s="60"/>
      <c r="D9" s="108"/>
      <c r="E9" s="61"/>
      <c r="F9" s="75" t="s">
        <v>122</v>
      </c>
      <c r="G9" s="57"/>
      <c r="H9" s="62">
        <v>810000</v>
      </c>
      <c r="I9" s="57"/>
      <c r="J9" s="110">
        <f t="shared" ref="J9:J15" si="0">H9*1000000</f>
        <v>810000000000</v>
      </c>
      <c r="K9" s="110"/>
      <c r="L9" s="57"/>
      <c r="M9" s="58">
        <v>40763774314</v>
      </c>
      <c r="N9" s="47"/>
      <c r="O9" s="59">
        <v>0.18</v>
      </c>
      <c r="Q9" s="59">
        <v>0.34</v>
      </c>
      <c r="X9" s="63"/>
    </row>
    <row r="10" spans="1:24" ht="29.25" customHeight="1" x14ac:dyDescent="0.55000000000000004">
      <c r="A10" s="108"/>
      <c r="B10" s="108"/>
      <c r="C10" s="60"/>
      <c r="D10" s="108"/>
      <c r="E10" s="61"/>
      <c r="F10" s="75" t="s">
        <v>110</v>
      </c>
      <c r="G10" s="57"/>
      <c r="H10" s="62">
        <v>1358000</v>
      </c>
      <c r="I10" s="57"/>
      <c r="J10" s="110">
        <f t="shared" si="0"/>
        <v>1358000000000</v>
      </c>
      <c r="K10" s="110"/>
      <c r="L10" s="57"/>
      <c r="M10" s="58">
        <v>65659127550</v>
      </c>
      <c r="N10" s="47"/>
      <c r="O10" s="59">
        <v>0.19</v>
      </c>
      <c r="Q10" s="59">
        <v>0.36299999999999999</v>
      </c>
      <c r="X10" s="64"/>
    </row>
    <row r="11" spans="1:24" ht="25.5" customHeight="1" x14ac:dyDescent="0.55000000000000004">
      <c r="A11" s="108"/>
      <c r="B11" s="108"/>
      <c r="C11" s="60"/>
      <c r="D11" s="108"/>
      <c r="E11" s="61"/>
      <c r="F11" s="75" t="s">
        <v>269</v>
      </c>
      <c r="G11" s="57"/>
      <c r="H11" s="62">
        <v>250000</v>
      </c>
      <c r="I11" s="57"/>
      <c r="J11" s="110">
        <f t="shared" si="0"/>
        <v>250000000000</v>
      </c>
      <c r="K11" s="110"/>
      <c r="L11" s="57"/>
      <c r="M11" s="58">
        <v>7645047355</v>
      </c>
      <c r="N11" s="47"/>
      <c r="O11" s="59">
        <v>0.18</v>
      </c>
      <c r="Q11" s="59">
        <v>0.34</v>
      </c>
      <c r="V11" s="64"/>
      <c r="X11" s="63"/>
    </row>
    <row r="12" spans="1:24" ht="30" customHeight="1" x14ac:dyDescent="0.55000000000000004">
      <c r="A12" s="108"/>
      <c r="B12" s="108"/>
      <c r="C12" s="60"/>
      <c r="D12" s="108"/>
      <c r="E12" s="61"/>
      <c r="F12" s="75" t="s">
        <v>113</v>
      </c>
      <c r="G12" s="57"/>
      <c r="H12" s="62">
        <v>1700000</v>
      </c>
      <c r="I12" s="57"/>
      <c r="J12" s="110">
        <f t="shared" si="0"/>
        <v>1700000000000</v>
      </c>
      <c r="K12" s="110"/>
      <c r="L12" s="57"/>
      <c r="M12" s="65">
        <v>62045165490</v>
      </c>
      <c r="N12" s="47"/>
      <c r="O12" s="59">
        <v>0.23</v>
      </c>
      <c r="Q12" s="59">
        <v>0.38</v>
      </c>
      <c r="U12" s="63"/>
      <c r="V12" s="63"/>
      <c r="X12" s="66"/>
    </row>
    <row r="13" spans="1:24" ht="30" hidden="1" customHeight="1" x14ac:dyDescent="0.55000000000000004">
      <c r="A13" s="108"/>
      <c r="B13" s="108"/>
      <c r="C13" s="60"/>
      <c r="D13" s="108"/>
      <c r="E13" s="61"/>
      <c r="F13" s="75" t="s">
        <v>270</v>
      </c>
      <c r="G13" s="57"/>
      <c r="H13" s="62">
        <v>1300000</v>
      </c>
      <c r="I13" s="57"/>
      <c r="J13" s="110">
        <f t="shared" si="0"/>
        <v>1300000000000</v>
      </c>
      <c r="K13" s="110"/>
      <c r="L13" s="57"/>
      <c r="M13" s="65"/>
      <c r="N13" s="47"/>
      <c r="O13" s="59"/>
      <c r="Q13" s="59"/>
      <c r="U13" s="64"/>
      <c r="V13" s="66"/>
      <c r="X13" s="63"/>
    </row>
    <row r="14" spans="1:24" ht="30" customHeight="1" x14ac:dyDescent="0.55000000000000004">
      <c r="A14" s="67"/>
      <c r="B14" s="67"/>
      <c r="C14" s="60"/>
      <c r="D14" s="67"/>
      <c r="E14" s="61"/>
      <c r="F14" s="75" t="s">
        <v>152</v>
      </c>
      <c r="G14" s="57"/>
      <c r="H14" s="62">
        <v>1068750</v>
      </c>
      <c r="I14" s="57"/>
      <c r="J14" s="110">
        <f t="shared" si="0"/>
        <v>1068750000000</v>
      </c>
      <c r="K14" s="110"/>
      <c r="L14" s="57"/>
      <c r="M14" s="65">
        <v>154648125000</v>
      </c>
      <c r="N14" s="47"/>
      <c r="O14" s="59"/>
      <c r="Q14" s="68">
        <v>0.39900000000000002</v>
      </c>
      <c r="U14" s="63"/>
      <c r="V14" s="63"/>
      <c r="X14" s="64"/>
    </row>
    <row r="15" spans="1:24" ht="30" customHeight="1" x14ac:dyDescent="0.55000000000000004">
      <c r="A15" s="67"/>
      <c r="B15" s="67"/>
      <c r="C15" s="60"/>
      <c r="D15" s="67"/>
      <c r="E15" s="61"/>
      <c r="F15" s="75" t="s">
        <v>116</v>
      </c>
      <c r="G15" s="57"/>
      <c r="H15" s="62">
        <v>1000000</v>
      </c>
      <c r="I15" s="57"/>
      <c r="J15" s="110">
        <f t="shared" si="0"/>
        <v>1000000000000</v>
      </c>
      <c r="K15" s="110"/>
      <c r="L15" s="57"/>
      <c r="M15" s="65">
        <v>5879763079</v>
      </c>
      <c r="N15" s="47"/>
      <c r="O15" s="69">
        <v>0.23400000000000001</v>
      </c>
      <c r="Q15" s="59">
        <v>0.4</v>
      </c>
      <c r="U15" s="63"/>
      <c r="V15" s="63"/>
      <c r="X15" s="64"/>
    </row>
    <row r="16" spans="1:24" ht="27" customHeight="1" thickBot="1" x14ac:dyDescent="0.25">
      <c r="D16" s="70" t="s">
        <v>271</v>
      </c>
      <c r="J16" s="110">
        <f>SUM(J8:K13)</f>
        <v>8693000000000</v>
      </c>
      <c r="K16" s="110"/>
      <c r="M16" s="71">
        <f>SUM(M8:M15)</f>
        <v>501975388662</v>
      </c>
      <c r="U16" s="66"/>
      <c r="V16" s="64"/>
      <c r="X16" s="63"/>
    </row>
    <row r="17" spans="13:24" ht="14.45" customHeight="1" thickTop="1" x14ac:dyDescent="0.2">
      <c r="U17" s="63"/>
      <c r="V17" s="63"/>
      <c r="X17" s="72"/>
    </row>
    <row r="18" spans="13:24" ht="14.45" customHeight="1" x14ac:dyDescent="0.2">
      <c r="U18" s="64"/>
      <c r="V18" s="72"/>
    </row>
    <row r="19" spans="13:24" ht="14.45" customHeight="1" x14ac:dyDescent="0.2">
      <c r="U19" s="72"/>
    </row>
    <row r="20" spans="13:24" ht="14.45" customHeight="1" x14ac:dyDescent="0.2"/>
    <row r="21" spans="13:24" ht="14.45" customHeight="1" x14ac:dyDescent="0.2"/>
    <row r="22" spans="13:24" ht="14.45" customHeight="1" x14ac:dyDescent="0.2">
      <c r="U22" s="63"/>
    </row>
    <row r="23" spans="13:24" ht="14.45" customHeight="1" x14ac:dyDescent="0.2">
      <c r="U23" s="64"/>
    </row>
    <row r="24" spans="13:24" ht="14.45" customHeight="1" x14ac:dyDescent="0.2">
      <c r="U24" s="63"/>
    </row>
    <row r="25" spans="13:24" ht="14.45" customHeight="1" x14ac:dyDescent="0.2">
      <c r="M25" s="72"/>
      <c r="U25" s="66"/>
    </row>
    <row r="26" spans="13:24" ht="14.45" customHeight="1" x14ac:dyDescent="0.2">
      <c r="M26" s="64"/>
      <c r="U26" s="63"/>
    </row>
    <row r="27" spans="13:24" ht="14.45" customHeight="1" x14ac:dyDescent="0.2">
      <c r="M27" s="63"/>
      <c r="U27" s="73"/>
    </row>
    <row r="28" spans="13:24" ht="14.45" customHeight="1" x14ac:dyDescent="0.2">
      <c r="M28" s="72"/>
      <c r="U28" s="63"/>
    </row>
    <row r="29" spans="13:24" ht="14.45" customHeight="1" x14ac:dyDescent="0.2">
      <c r="M29" s="63"/>
    </row>
    <row r="30" spans="13:24" ht="14.45" customHeight="1" x14ac:dyDescent="0.2">
      <c r="M30" s="64"/>
    </row>
    <row r="31" spans="13:24" ht="14.45" customHeight="1" x14ac:dyDescent="0.2">
      <c r="M31" s="63"/>
    </row>
    <row r="32" spans="13:24" ht="14.45" customHeight="1" x14ac:dyDescent="0.2">
      <c r="M32" s="72"/>
    </row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</sheetData>
  <mergeCells count="19">
    <mergeCell ref="J14:K14"/>
    <mergeCell ref="J15:K15"/>
    <mergeCell ref="J16:K16"/>
    <mergeCell ref="A1:Q1"/>
    <mergeCell ref="A2:Q2"/>
    <mergeCell ref="A3:Q3"/>
    <mergeCell ref="B5:Q5"/>
    <mergeCell ref="M6:M7"/>
    <mergeCell ref="Q6:Q7"/>
    <mergeCell ref="A7:B7"/>
    <mergeCell ref="J7:K7"/>
    <mergeCell ref="A8:B13"/>
    <mergeCell ref="D8:D13"/>
    <mergeCell ref="J8:K8"/>
    <mergeCell ref="J9:K9"/>
    <mergeCell ref="J10:K10"/>
    <mergeCell ref="J11:K11"/>
    <mergeCell ref="J12:K12"/>
    <mergeCell ref="J13:K13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1366-AA97-4A53-9497-1DF0604975E7}">
  <sheetPr>
    <pageSetUpPr fitToPage="1"/>
  </sheetPr>
  <dimension ref="A1:F23"/>
  <sheetViews>
    <sheetView rightToLeft="1" view="pageBreakPreview" topLeftCell="A10" zoomScale="120" zoomScaleNormal="100" zoomScaleSheetLayoutView="120" workbookViewId="0">
      <selection activeCell="D23" sqref="D23:F23"/>
    </sheetView>
  </sheetViews>
  <sheetFormatPr defaultRowHeight="12.75" x14ac:dyDescent="0.2"/>
  <cols>
    <col min="1" max="1" width="5.140625" style="33" customWidth="1"/>
    <col min="2" max="2" width="40.28515625" style="33" customWidth="1"/>
    <col min="3" max="3" width="1.28515625" style="33" customWidth="1"/>
    <col min="4" max="4" width="19.42578125" style="33" customWidth="1"/>
    <col min="5" max="5" width="1.28515625" style="33" customWidth="1"/>
    <col min="6" max="6" width="19.42578125" style="33" customWidth="1"/>
    <col min="7" max="7" width="0.28515625" style="33" customWidth="1"/>
    <col min="8" max="16384" width="9.140625" style="33"/>
  </cols>
  <sheetData>
    <row r="1" spans="1:6" ht="29.1" customHeight="1" x14ac:dyDescent="0.2">
      <c r="A1" s="103" t="s">
        <v>0</v>
      </c>
      <c r="B1" s="103"/>
      <c r="C1" s="103"/>
      <c r="D1" s="103"/>
      <c r="E1" s="103"/>
      <c r="F1" s="103"/>
    </row>
    <row r="2" spans="1:6" ht="21.75" customHeight="1" x14ac:dyDescent="0.2">
      <c r="A2" s="103" t="s">
        <v>172</v>
      </c>
      <c r="B2" s="103"/>
      <c r="C2" s="103"/>
      <c r="D2" s="103"/>
      <c r="E2" s="103"/>
      <c r="F2" s="103"/>
    </row>
    <row r="3" spans="1:6" ht="21.75" customHeight="1" x14ac:dyDescent="0.2">
      <c r="A3" s="103" t="s">
        <v>2</v>
      </c>
      <c r="B3" s="103"/>
      <c r="C3" s="103"/>
      <c r="D3" s="103"/>
      <c r="E3" s="103"/>
      <c r="F3" s="103"/>
    </row>
    <row r="4" spans="1:6" ht="14.45" customHeight="1" x14ac:dyDescent="0.2"/>
    <row r="5" spans="1:6" ht="14.45" customHeight="1" x14ac:dyDescent="0.2">
      <c r="A5" s="34" t="s">
        <v>219</v>
      </c>
      <c r="B5" s="104" t="s">
        <v>220</v>
      </c>
      <c r="C5" s="104"/>
      <c r="D5" s="104"/>
      <c r="E5" s="104"/>
      <c r="F5" s="104"/>
    </row>
    <row r="6" spans="1:6" ht="14.45" customHeight="1" x14ac:dyDescent="0.2">
      <c r="D6" s="105" t="s">
        <v>191</v>
      </c>
      <c r="E6" s="105"/>
      <c r="F6" s="35" t="s">
        <v>192</v>
      </c>
    </row>
    <row r="7" spans="1:6" ht="36.4" customHeight="1" x14ac:dyDescent="0.2">
      <c r="A7" s="105" t="s">
        <v>221</v>
      </c>
      <c r="B7" s="105"/>
      <c r="D7" s="76" t="s">
        <v>222</v>
      </c>
      <c r="E7" s="36"/>
      <c r="F7" s="76" t="s">
        <v>222</v>
      </c>
    </row>
    <row r="8" spans="1:6" ht="21.75" customHeight="1" x14ac:dyDescent="0.2">
      <c r="A8" s="117" t="s">
        <v>254</v>
      </c>
      <c r="B8" s="117"/>
      <c r="D8" s="40">
        <v>183252387374</v>
      </c>
      <c r="E8" s="39"/>
      <c r="F8" s="40">
        <v>678551638002</v>
      </c>
    </row>
    <row r="9" spans="1:6" ht="21.75" customHeight="1" x14ac:dyDescent="0.2">
      <c r="A9" s="117" t="s">
        <v>255</v>
      </c>
      <c r="B9" s="117"/>
      <c r="D9" s="40">
        <v>105381022632</v>
      </c>
      <c r="E9" s="39"/>
      <c r="F9" s="40">
        <v>497832006521</v>
      </c>
    </row>
    <row r="10" spans="1:6" ht="21.75" customHeight="1" x14ac:dyDescent="0.2">
      <c r="A10" s="117" t="s">
        <v>256</v>
      </c>
      <c r="B10" s="117"/>
      <c r="D10" s="40">
        <v>95753401385</v>
      </c>
      <c r="E10" s="39"/>
      <c r="F10" s="40">
        <v>375500896763</v>
      </c>
    </row>
    <row r="11" spans="1:6" ht="21.75" customHeight="1" x14ac:dyDescent="0.2">
      <c r="A11" s="117" t="s">
        <v>265</v>
      </c>
      <c r="B11" s="117"/>
      <c r="D11" s="40">
        <v>21585</v>
      </c>
      <c r="E11" s="39"/>
      <c r="F11" s="40">
        <v>42739978143</v>
      </c>
    </row>
    <row r="12" spans="1:6" ht="21.75" customHeight="1" x14ac:dyDescent="0.2">
      <c r="A12" s="117" t="s">
        <v>272</v>
      </c>
      <c r="B12" s="117"/>
      <c r="D12" s="40">
        <v>1206091</v>
      </c>
      <c r="E12" s="39"/>
      <c r="F12" s="40">
        <v>5803539</v>
      </c>
    </row>
    <row r="13" spans="1:6" ht="21.75" customHeight="1" x14ac:dyDescent="0.2">
      <c r="A13" s="117" t="s">
        <v>259</v>
      </c>
      <c r="B13" s="117"/>
      <c r="D13" s="40">
        <v>42937288796</v>
      </c>
      <c r="E13" s="39"/>
      <c r="F13" s="40">
        <v>181471478822</v>
      </c>
    </row>
    <row r="14" spans="1:6" ht="21.75" customHeight="1" x14ac:dyDescent="0.2">
      <c r="A14" s="117" t="s">
        <v>260</v>
      </c>
      <c r="B14" s="117"/>
      <c r="D14" s="40">
        <v>28953699768</v>
      </c>
      <c r="E14" s="39"/>
      <c r="F14" s="40">
        <v>143960773038</v>
      </c>
    </row>
    <row r="15" spans="1:6" ht="21.75" customHeight="1" x14ac:dyDescent="0.2">
      <c r="A15" s="117" t="s">
        <v>261</v>
      </c>
      <c r="B15" s="117"/>
      <c r="D15" s="40">
        <v>3657065</v>
      </c>
      <c r="E15" s="39"/>
      <c r="F15" s="40">
        <v>15799561</v>
      </c>
    </row>
    <row r="16" spans="1:6" ht="21.75" customHeight="1" x14ac:dyDescent="0.2">
      <c r="A16" s="117" t="s">
        <v>264</v>
      </c>
      <c r="B16" s="117"/>
      <c r="D16" s="40">
        <v>119897</v>
      </c>
      <c r="E16" s="39"/>
      <c r="F16" s="40">
        <v>1158599</v>
      </c>
    </row>
    <row r="17" spans="1:6" ht="21.75" customHeight="1" x14ac:dyDescent="0.2">
      <c r="A17" s="117" t="s">
        <v>273</v>
      </c>
      <c r="B17" s="117"/>
      <c r="D17" s="40">
        <v>78374</v>
      </c>
      <c r="E17" s="39"/>
      <c r="F17" s="40">
        <v>4403521</v>
      </c>
    </row>
    <row r="18" spans="1:6" ht="21.75" customHeight="1" x14ac:dyDescent="0.2">
      <c r="A18" s="117" t="s">
        <v>263</v>
      </c>
      <c r="B18" s="117"/>
      <c r="D18" s="40">
        <v>20126600611</v>
      </c>
      <c r="E18" s="39"/>
      <c r="F18" s="40">
        <v>20691940410</v>
      </c>
    </row>
    <row r="19" spans="1:6" ht="21.75" customHeight="1" x14ac:dyDescent="0.2">
      <c r="A19" s="118" t="s">
        <v>274</v>
      </c>
      <c r="B19" s="118"/>
      <c r="D19" s="40">
        <v>7496</v>
      </c>
      <c r="E19" s="39"/>
      <c r="F19" s="40">
        <v>473810</v>
      </c>
    </row>
    <row r="20" spans="1:6" ht="21.75" customHeight="1" x14ac:dyDescent="0.2">
      <c r="A20" s="116" t="s">
        <v>275</v>
      </c>
      <c r="B20" s="116"/>
      <c r="D20" s="40">
        <v>3018082188</v>
      </c>
      <c r="E20" s="39"/>
      <c r="F20" s="40">
        <v>3018082188</v>
      </c>
    </row>
    <row r="21" spans="1:6" ht="21.75" customHeight="1" thickBot="1" x14ac:dyDescent="0.25">
      <c r="A21" s="115" t="s">
        <v>73</v>
      </c>
      <c r="B21" s="115"/>
      <c r="D21" s="44">
        <f>SUM(D8:D20)</f>
        <v>479427573262</v>
      </c>
      <c r="E21" s="39"/>
      <c r="F21" s="44">
        <f>SUM(F8:F20)</f>
        <v>1943794432917</v>
      </c>
    </row>
    <row r="22" spans="1:6" ht="13.5" thickTop="1" x14ac:dyDescent="0.2"/>
    <row r="23" spans="1:6" x14ac:dyDescent="0.2">
      <c r="D23" s="45"/>
      <c r="E23" s="45"/>
      <c r="F23" s="45"/>
    </row>
  </sheetData>
  <mergeCells count="20">
    <mergeCell ref="A13:B13"/>
    <mergeCell ref="A1:F1"/>
    <mergeCell ref="A2:F2"/>
    <mergeCell ref="A3:F3"/>
    <mergeCell ref="B5:F5"/>
    <mergeCell ref="D6:E6"/>
    <mergeCell ref="A7:B7"/>
    <mergeCell ref="A8:B8"/>
    <mergeCell ref="A9:B9"/>
    <mergeCell ref="A10:B10"/>
    <mergeCell ref="A11:B11"/>
    <mergeCell ref="A12:B12"/>
    <mergeCell ref="A21:B21"/>
    <mergeCell ref="A20:B20"/>
    <mergeCell ref="A14:B14"/>
    <mergeCell ref="A15:B15"/>
    <mergeCell ref="A16:B16"/>
    <mergeCell ref="A17:B17"/>
    <mergeCell ref="A18:B18"/>
    <mergeCell ref="A19:B19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20" zoomScaleNormal="100" zoomScaleSheetLayoutView="12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90" t="s">
        <v>0</v>
      </c>
      <c r="B1" s="90"/>
      <c r="C1" s="90"/>
      <c r="D1" s="90"/>
      <c r="E1" s="90"/>
      <c r="F1" s="90"/>
    </row>
    <row r="2" spans="1:6" ht="21.75" customHeight="1" x14ac:dyDescent="0.2">
      <c r="A2" s="90" t="s">
        <v>172</v>
      </c>
      <c r="B2" s="90"/>
      <c r="C2" s="90"/>
      <c r="D2" s="90"/>
      <c r="E2" s="90"/>
      <c r="F2" s="90"/>
    </row>
    <row r="3" spans="1:6" ht="21.75" customHeight="1" x14ac:dyDescent="0.2">
      <c r="A3" s="90" t="s">
        <v>2</v>
      </c>
      <c r="B3" s="90"/>
      <c r="C3" s="90"/>
      <c r="D3" s="90"/>
      <c r="E3" s="90"/>
      <c r="F3" s="90"/>
    </row>
    <row r="4" spans="1:6" ht="14.45" customHeight="1" x14ac:dyDescent="0.2"/>
    <row r="5" spans="1:6" ht="29.1" customHeight="1" x14ac:dyDescent="0.2">
      <c r="A5" s="1" t="s">
        <v>223</v>
      </c>
      <c r="B5" s="101" t="s">
        <v>187</v>
      </c>
      <c r="C5" s="101"/>
      <c r="D5" s="101"/>
      <c r="E5" s="101"/>
      <c r="F5" s="101"/>
    </row>
    <row r="6" spans="1:6" ht="14.45" customHeight="1" x14ac:dyDescent="0.2">
      <c r="D6" s="2" t="s">
        <v>191</v>
      </c>
      <c r="F6" s="2" t="s">
        <v>9</v>
      </c>
    </row>
    <row r="7" spans="1:6" ht="14.45" customHeight="1" x14ac:dyDescent="0.2">
      <c r="A7" s="98" t="s">
        <v>187</v>
      </c>
      <c r="B7" s="98"/>
      <c r="D7" s="4" t="s">
        <v>169</v>
      </c>
      <c r="F7" s="4" t="s">
        <v>169</v>
      </c>
    </row>
    <row r="8" spans="1:6" ht="21.75" customHeight="1" x14ac:dyDescent="0.2">
      <c r="A8" s="99" t="s">
        <v>187</v>
      </c>
      <c r="B8" s="99"/>
      <c r="D8" s="6">
        <v>0</v>
      </c>
      <c r="F8" s="6">
        <v>57669524</v>
      </c>
    </row>
    <row r="9" spans="1:6" ht="21.75" customHeight="1" x14ac:dyDescent="0.2">
      <c r="A9" s="96" t="s">
        <v>224</v>
      </c>
      <c r="B9" s="96"/>
      <c r="D9" s="9">
        <v>0</v>
      </c>
      <c r="F9" s="9">
        <v>851917441</v>
      </c>
    </row>
    <row r="10" spans="1:6" ht="21.75" customHeight="1" x14ac:dyDescent="0.2">
      <c r="A10" s="92" t="s">
        <v>225</v>
      </c>
      <c r="B10" s="92"/>
      <c r="D10" s="13">
        <v>11995922</v>
      </c>
      <c r="F10" s="13">
        <v>53850330</v>
      </c>
    </row>
    <row r="11" spans="1:6" ht="21.75" customHeight="1" x14ac:dyDescent="0.2">
      <c r="A11" s="95" t="s">
        <v>73</v>
      </c>
      <c r="B11" s="95"/>
      <c r="D11" s="16">
        <v>11995922</v>
      </c>
      <c r="F11" s="16">
        <v>963437295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5"/>
  <sheetViews>
    <sheetView rightToLeft="1" tabSelected="1" view="pageBreakPreview" zoomScale="130" zoomScaleNormal="100" zoomScaleSheetLayoutView="130" workbookViewId="0">
      <selection activeCell="S15" sqref="S1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4.45" customHeight="1" x14ac:dyDescent="0.2"/>
    <row r="5" spans="1:19" ht="14.45" customHeight="1" x14ac:dyDescent="0.2">
      <c r="A5" s="101" t="s">
        <v>194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14.45" customHeight="1" x14ac:dyDescent="0.2">
      <c r="A6" s="98" t="s">
        <v>74</v>
      </c>
      <c r="C6" s="98" t="s">
        <v>226</v>
      </c>
      <c r="D6" s="98"/>
      <c r="E6" s="98"/>
      <c r="F6" s="98"/>
      <c r="G6" s="98"/>
      <c r="I6" s="98" t="s">
        <v>191</v>
      </c>
      <c r="J6" s="98"/>
      <c r="K6" s="98"/>
      <c r="L6" s="98"/>
      <c r="M6" s="98"/>
      <c r="O6" s="98" t="s">
        <v>192</v>
      </c>
      <c r="P6" s="98"/>
      <c r="Q6" s="98"/>
      <c r="R6" s="98"/>
      <c r="S6" s="98"/>
    </row>
    <row r="7" spans="1:19" ht="45" customHeight="1" x14ac:dyDescent="0.2">
      <c r="A7" s="98"/>
      <c r="C7" s="19" t="s">
        <v>227</v>
      </c>
      <c r="D7" s="3"/>
      <c r="E7" s="19" t="s">
        <v>228</v>
      </c>
      <c r="F7" s="3"/>
      <c r="G7" s="19" t="s">
        <v>229</v>
      </c>
      <c r="I7" s="19" t="s">
        <v>230</v>
      </c>
      <c r="J7" s="3"/>
      <c r="K7" s="19" t="s">
        <v>231</v>
      </c>
      <c r="L7" s="3"/>
      <c r="M7" s="19" t="s">
        <v>232</v>
      </c>
      <c r="O7" s="19" t="s">
        <v>230</v>
      </c>
      <c r="P7" s="3"/>
      <c r="Q7" s="19" t="s">
        <v>231</v>
      </c>
      <c r="R7" s="3"/>
      <c r="S7" s="19" t="s">
        <v>232</v>
      </c>
    </row>
    <row r="8" spans="1:19" ht="21.75" customHeight="1" x14ac:dyDescent="0.2">
      <c r="A8" s="5" t="s">
        <v>47</v>
      </c>
      <c r="C8" s="5" t="s">
        <v>233</v>
      </c>
      <c r="E8" s="6">
        <v>4400000</v>
      </c>
      <c r="G8" s="6">
        <v>1500</v>
      </c>
      <c r="I8" s="6">
        <v>0</v>
      </c>
      <c r="K8" s="6">
        <v>0</v>
      </c>
      <c r="M8" s="6">
        <v>0</v>
      </c>
      <c r="O8" s="6">
        <v>6600000000</v>
      </c>
      <c r="Q8" s="6">
        <v>0</v>
      </c>
      <c r="S8" s="6">
        <v>6600000000</v>
      </c>
    </row>
    <row r="9" spans="1:19" ht="21.75" customHeight="1" x14ac:dyDescent="0.2">
      <c r="A9" s="8" t="s">
        <v>69</v>
      </c>
      <c r="C9" s="8" t="s">
        <v>9</v>
      </c>
      <c r="E9" s="9">
        <v>5417095</v>
      </c>
      <c r="G9" s="9">
        <v>200</v>
      </c>
      <c r="I9" s="9">
        <v>1083419000</v>
      </c>
      <c r="K9" s="9">
        <v>84182272</v>
      </c>
      <c r="M9" s="9">
        <v>999236728</v>
      </c>
      <c r="O9" s="9">
        <v>1083419000</v>
      </c>
      <c r="Q9" s="9">
        <v>84182272</v>
      </c>
      <c r="S9" s="9">
        <v>999236728</v>
      </c>
    </row>
    <row r="10" spans="1:19" ht="21.75" customHeight="1" x14ac:dyDescent="0.2">
      <c r="A10" s="8" t="s">
        <v>34</v>
      </c>
      <c r="C10" s="8" t="s">
        <v>234</v>
      </c>
      <c r="E10" s="9">
        <v>83535415</v>
      </c>
      <c r="G10" s="9">
        <v>540</v>
      </c>
      <c r="I10" s="9">
        <v>0</v>
      </c>
      <c r="K10" s="9">
        <v>0</v>
      </c>
      <c r="M10" s="9">
        <v>0</v>
      </c>
      <c r="O10" s="9">
        <v>45109124100</v>
      </c>
      <c r="Q10" s="9">
        <v>0</v>
      </c>
      <c r="S10" s="9">
        <v>45109124100</v>
      </c>
    </row>
    <row r="11" spans="1:19" ht="21.75" customHeight="1" x14ac:dyDescent="0.2">
      <c r="A11" s="25" t="s">
        <v>23</v>
      </c>
      <c r="C11" s="25" t="s">
        <v>237</v>
      </c>
      <c r="E11" s="22">
        <v>17190906</v>
      </c>
      <c r="G11" s="22">
        <v>116</v>
      </c>
      <c r="I11" s="22">
        <v>0</v>
      </c>
      <c r="J11" s="27"/>
      <c r="K11" s="22">
        <v>0</v>
      </c>
      <c r="L11" s="27"/>
      <c r="M11" s="22">
        <v>0</v>
      </c>
      <c r="N11" s="27"/>
      <c r="O11" s="22">
        <v>1994145096</v>
      </c>
      <c r="P11" s="27"/>
      <c r="Q11" s="22">
        <v>0</v>
      </c>
      <c r="R11" s="27"/>
      <c r="S11" s="22">
        <v>1994145096</v>
      </c>
    </row>
    <row r="12" spans="1:19" ht="21.75" customHeight="1" x14ac:dyDescent="0.2">
      <c r="A12" s="8" t="s">
        <v>35</v>
      </c>
      <c r="C12" s="8" t="s">
        <v>235</v>
      </c>
      <c r="E12" s="9">
        <v>1747</v>
      </c>
      <c r="G12" s="9">
        <v>1000</v>
      </c>
      <c r="I12" s="9">
        <v>1747000</v>
      </c>
      <c r="K12" s="9">
        <v>99313</v>
      </c>
      <c r="M12" s="9">
        <v>1647687</v>
      </c>
      <c r="O12" s="9">
        <v>1747000</v>
      </c>
      <c r="Q12" s="9">
        <v>99313</v>
      </c>
      <c r="S12" s="9">
        <v>1647687</v>
      </c>
    </row>
    <row r="13" spans="1:19" ht="21.75" customHeight="1" x14ac:dyDescent="0.2">
      <c r="A13" s="8" t="s">
        <v>38</v>
      </c>
      <c r="C13" s="8" t="s">
        <v>236</v>
      </c>
      <c r="E13" s="9">
        <v>1216959</v>
      </c>
      <c r="G13" s="9">
        <v>1875</v>
      </c>
      <c r="I13" s="9">
        <v>0</v>
      </c>
      <c r="K13" s="9">
        <v>0</v>
      </c>
      <c r="M13" s="9">
        <v>0</v>
      </c>
      <c r="O13" s="9">
        <v>2281798125</v>
      </c>
      <c r="Q13" s="9">
        <v>54909581</v>
      </c>
      <c r="S13" s="9">
        <v>2226888544</v>
      </c>
    </row>
    <row r="14" spans="1:19" ht="21.75" customHeight="1" x14ac:dyDescent="0.2">
      <c r="A14" s="8" t="s">
        <v>276</v>
      </c>
      <c r="O14" s="9">
        <v>18062352</v>
      </c>
      <c r="S14" s="9">
        <v>18062352</v>
      </c>
    </row>
    <row r="15" spans="1:19" ht="21.75" customHeight="1" x14ac:dyDescent="0.2">
      <c r="A15" s="15" t="s">
        <v>73</v>
      </c>
      <c r="C15" s="22"/>
      <c r="D15" s="27"/>
      <c r="E15" s="22"/>
      <c r="F15" s="27"/>
      <c r="G15" s="22"/>
      <c r="I15" s="16">
        <v>1085166000</v>
      </c>
      <c r="K15" s="16">
        <v>84281585</v>
      </c>
      <c r="M15" s="16">
        <v>1000884415</v>
      </c>
      <c r="O15" s="16">
        <f>SUM(O8:O14)</f>
        <v>57088295673</v>
      </c>
      <c r="Q15" s="16">
        <v>139191166</v>
      </c>
      <c r="S15" s="16">
        <f>SUM(S8:S14)</f>
        <v>56949104507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8"/>
  <sheetViews>
    <sheetView rightToLeft="1" view="pageBreakPreview" topLeftCell="A13" zoomScaleNormal="100" zoomScaleSheetLayoutView="100" workbookViewId="0">
      <selection activeCell="H33" sqref="H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6.140625" bestFit="1" customWidth="1"/>
    <col min="15" max="15" width="1.28515625" customWidth="1"/>
    <col min="16" max="16" width="17.7109375" bestFit="1" customWidth="1"/>
    <col min="17" max="17" width="1.28515625" customWidth="1"/>
    <col min="18" max="18" width="10.42578125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0" ht="14.45" customHeight="1" x14ac:dyDescent="0.2"/>
    <row r="5" spans="1:20" ht="14.45" customHeight="1" x14ac:dyDescent="0.2">
      <c r="A5" s="101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14.45" customHeight="1" x14ac:dyDescent="0.2">
      <c r="A6" s="98" t="s">
        <v>175</v>
      </c>
      <c r="J6" s="98" t="s">
        <v>191</v>
      </c>
      <c r="K6" s="98"/>
      <c r="L6" s="98"/>
      <c r="M6" s="98"/>
      <c r="N6" s="98"/>
      <c r="P6" s="98" t="s">
        <v>192</v>
      </c>
      <c r="Q6" s="98"/>
      <c r="R6" s="98"/>
      <c r="S6" s="98"/>
      <c r="T6" s="98"/>
    </row>
    <row r="7" spans="1:20" ht="29.1" customHeight="1" x14ac:dyDescent="0.2">
      <c r="A7" s="98"/>
      <c r="C7" s="18" t="s">
        <v>239</v>
      </c>
      <c r="E7" s="119" t="s">
        <v>101</v>
      </c>
      <c r="F7" s="119"/>
      <c r="H7" s="18" t="s">
        <v>240</v>
      </c>
      <c r="J7" s="19" t="s">
        <v>241</v>
      </c>
      <c r="K7" s="3"/>
      <c r="L7" s="19" t="s">
        <v>231</v>
      </c>
      <c r="M7" s="3"/>
      <c r="N7" s="19" t="s">
        <v>242</v>
      </c>
      <c r="P7" s="19" t="s">
        <v>241</v>
      </c>
      <c r="Q7" s="3"/>
      <c r="R7" s="19" t="s">
        <v>231</v>
      </c>
      <c r="S7" s="3"/>
      <c r="T7" s="19" t="s">
        <v>242</v>
      </c>
    </row>
    <row r="8" spans="1:20" ht="21.75" customHeight="1" x14ac:dyDescent="0.2">
      <c r="A8" s="5" t="s">
        <v>155</v>
      </c>
      <c r="C8" s="3"/>
      <c r="E8" s="5" t="s">
        <v>157</v>
      </c>
      <c r="F8" s="3"/>
      <c r="H8" s="20">
        <v>23</v>
      </c>
      <c r="J8" s="6">
        <v>18360679960</v>
      </c>
      <c r="L8" s="6">
        <v>0</v>
      </c>
      <c r="N8" s="6">
        <v>18360679960</v>
      </c>
      <c r="P8" s="6">
        <v>18360679960</v>
      </c>
      <c r="R8" s="6">
        <v>0</v>
      </c>
      <c r="T8" s="6">
        <v>18360679960</v>
      </c>
    </row>
    <row r="9" spans="1:20" ht="21.75" customHeight="1" x14ac:dyDescent="0.2">
      <c r="A9" s="8" t="s">
        <v>116</v>
      </c>
      <c r="E9" s="8" t="s">
        <v>118</v>
      </c>
      <c r="H9" s="21">
        <v>23</v>
      </c>
      <c r="J9" s="9">
        <v>27676284810</v>
      </c>
      <c r="L9" s="9">
        <v>0</v>
      </c>
      <c r="N9" s="9">
        <v>27676284810</v>
      </c>
      <c r="P9" s="9">
        <v>47353432740</v>
      </c>
      <c r="R9" s="9">
        <v>0</v>
      </c>
      <c r="T9" s="9">
        <v>47353432740</v>
      </c>
    </row>
    <row r="10" spans="1:20" ht="21.75" customHeight="1" x14ac:dyDescent="0.2">
      <c r="A10" s="8" t="s">
        <v>152</v>
      </c>
      <c r="E10" s="8" t="s">
        <v>154</v>
      </c>
      <c r="H10" s="21">
        <v>23</v>
      </c>
      <c r="J10" s="9">
        <v>21261897606</v>
      </c>
      <c r="L10" s="9">
        <v>0</v>
      </c>
      <c r="N10" s="9">
        <v>21261897606</v>
      </c>
      <c r="P10" s="9">
        <v>224556377702</v>
      </c>
      <c r="R10" s="9">
        <v>0</v>
      </c>
      <c r="T10" s="9">
        <v>224556377702</v>
      </c>
    </row>
    <row r="11" spans="1:20" ht="21.75" customHeight="1" x14ac:dyDescent="0.2">
      <c r="A11" s="8" t="s">
        <v>149</v>
      </c>
      <c r="E11" s="8" t="s">
        <v>151</v>
      </c>
      <c r="H11" s="21">
        <v>23</v>
      </c>
      <c r="J11" s="9">
        <v>23452869180</v>
      </c>
      <c r="L11" s="9">
        <v>0</v>
      </c>
      <c r="N11" s="9">
        <v>23452869180</v>
      </c>
      <c r="P11" s="9">
        <v>124497269192</v>
      </c>
      <c r="R11" s="9">
        <v>0</v>
      </c>
      <c r="T11" s="9">
        <v>124497269192</v>
      </c>
    </row>
    <row r="12" spans="1:20" ht="21.75" customHeight="1" x14ac:dyDescent="0.2">
      <c r="A12" s="8" t="s">
        <v>146</v>
      </c>
      <c r="E12" s="8" t="s">
        <v>148</v>
      </c>
      <c r="H12" s="21">
        <v>23</v>
      </c>
      <c r="J12" s="9">
        <v>53539368036</v>
      </c>
      <c r="L12" s="9">
        <v>0</v>
      </c>
      <c r="N12" s="9">
        <v>53539368036</v>
      </c>
      <c r="P12" s="9">
        <v>281054473658</v>
      </c>
      <c r="R12" s="9">
        <v>0</v>
      </c>
      <c r="T12" s="9">
        <v>281054473658</v>
      </c>
    </row>
    <row r="13" spans="1:20" ht="21.75" customHeight="1" x14ac:dyDescent="0.2">
      <c r="A13" s="8" t="s">
        <v>113</v>
      </c>
      <c r="E13" s="8" t="s">
        <v>115</v>
      </c>
      <c r="H13" s="21">
        <v>23</v>
      </c>
      <c r="J13" s="9">
        <v>45952426875</v>
      </c>
      <c r="L13" s="9">
        <v>0</v>
      </c>
      <c r="N13" s="9">
        <v>45952426875</v>
      </c>
      <c r="P13" s="9">
        <v>221840957319</v>
      </c>
      <c r="R13" s="9">
        <v>0</v>
      </c>
      <c r="T13" s="9">
        <v>221840957319</v>
      </c>
    </row>
    <row r="14" spans="1:20" ht="21.75" customHeight="1" x14ac:dyDescent="0.2">
      <c r="A14" s="8" t="s">
        <v>143</v>
      </c>
      <c r="E14" s="8" t="s">
        <v>145</v>
      </c>
      <c r="H14" s="21">
        <v>23</v>
      </c>
      <c r="J14" s="9">
        <v>21768438488</v>
      </c>
      <c r="L14" s="9">
        <v>0</v>
      </c>
      <c r="N14" s="9">
        <v>21768438488</v>
      </c>
      <c r="P14" s="9">
        <v>102918304314</v>
      </c>
      <c r="R14" s="9">
        <v>0</v>
      </c>
      <c r="T14" s="9">
        <v>102918304314</v>
      </c>
    </row>
    <row r="15" spans="1:20" ht="21.75" customHeight="1" x14ac:dyDescent="0.2">
      <c r="A15" s="8" t="s">
        <v>140</v>
      </c>
      <c r="E15" s="8" t="s">
        <v>142</v>
      </c>
      <c r="H15" s="21">
        <v>23</v>
      </c>
      <c r="J15" s="9">
        <v>31678647219</v>
      </c>
      <c r="L15" s="9">
        <v>0</v>
      </c>
      <c r="N15" s="9">
        <v>31678647219</v>
      </c>
      <c r="P15" s="9">
        <v>160100735279</v>
      </c>
      <c r="R15" s="9">
        <v>0</v>
      </c>
      <c r="T15" s="9">
        <v>160100735279</v>
      </c>
    </row>
    <row r="16" spans="1:20" ht="21.75" customHeight="1" x14ac:dyDescent="0.2">
      <c r="A16" s="8" t="s">
        <v>207</v>
      </c>
      <c r="E16" s="8" t="s">
        <v>234</v>
      </c>
      <c r="H16" s="21">
        <v>23</v>
      </c>
      <c r="J16" s="9">
        <v>0</v>
      </c>
      <c r="L16" s="9">
        <v>0</v>
      </c>
      <c r="N16" s="9">
        <v>0</v>
      </c>
      <c r="P16" s="9">
        <v>2522904234</v>
      </c>
      <c r="R16" s="9">
        <v>0</v>
      </c>
      <c r="T16" s="9">
        <v>2522904234</v>
      </c>
    </row>
    <row r="17" spans="1:20" ht="21.75" customHeight="1" x14ac:dyDescent="0.2">
      <c r="A17" s="8" t="s">
        <v>137</v>
      </c>
      <c r="E17" s="8" t="s">
        <v>139</v>
      </c>
      <c r="H17" s="21">
        <v>23</v>
      </c>
      <c r="J17" s="9">
        <v>4079460021</v>
      </c>
      <c r="L17" s="9">
        <v>0</v>
      </c>
      <c r="N17" s="9">
        <v>4079460021</v>
      </c>
      <c r="P17" s="9">
        <v>21970632401</v>
      </c>
      <c r="R17" s="9">
        <v>0</v>
      </c>
      <c r="T17" s="9">
        <v>21970632401</v>
      </c>
    </row>
    <row r="18" spans="1:20" ht="21.75" customHeight="1" x14ac:dyDescent="0.2">
      <c r="A18" s="8" t="s">
        <v>134</v>
      </c>
      <c r="E18" s="8" t="s">
        <v>136</v>
      </c>
      <c r="H18" s="21">
        <v>23</v>
      </c>
      <c r="J18" s="9">
        <v>5125484733</v>
      </c>
      <c r="L18" s="9">
        <v>0</v>
      </c>
      <c r="N18" s="9">
        <v>5125484733</v>
      </c>
      <c r="P18" s="9">
        <v>26187310187</v>
      </c>
      <c r="R18" s="9">
        <v>0</v>
      </c>
      <c r="T18" s="9">
        <v>26187310187</v>
      </c>
    </row>
    <row r="19" spans="1:20" ht="21.75" customHeight="1" x14ac:dyDescent="0.2">
      <c r="A19" s="8" t="s">
        <v>119</v>
      </c>
      <c r="E19" s="8" t="s">
        <v>121</v>
      </c>
      <c r="H19" s="21">
        <v>23</v>
      </c>
      <c r="J19" s="9">
        <v>6426392716</v>
      </c>
      <c r="L19" s="9">
        <v>0</v>
      </c>
      <c r="N19" s="9">
        <v>6426392716</v>
      </c>
      <c r="P19" s="9">
        <v>31292130324</v>
      </c>
      <c r="R19" s="9">
        <v>0</v>
      </c>
      <c r="T19" s="9">
        <v>31292130324</v>
      </c>
    </row>
    <row r="20" spans="1:20" ht="21.75" customHeight="1" x14ac:dyDescent="0.2">
      <c r="A20" s="8" t="s">
        <v>131</v>
      </c>
      <c r="E20" s="8" t="s">
        <v>133</v>
      </c>
      <c r="H20" s="21">
        <v>20.5</v>
      </c>
      <c r="J20" s="9">
        <v>6278938854</v>
      </c>
      <c r="L20" s="9">
        <v>0</v>
      </c>
      <c r="N20" s="9">
        <v>6278938854</v>
      </c>
      <c r="P20" s="9">
        <v>32318030333</v>
      </c>
      <c r="R20" s="9">
        <v>0</v>
      </c>
      <c r="T20" s="9">
        <v>32318030333</v>
      </c>
    </row>
    <row r="21" spans="1:20" ht="21.75" customHeight="1" x14ac:dyDescent="0.2">
      <c r="A21" s="8" t="s">
        <v>122</v>
      </c>
      <c r="E21" s="8" t="s">
        <v>124</v>
      </c>
      <c r="H21" s="21">
        <v>18</v>
      </c>
      <c r="J21" s="9">
        <v>20610241499</v>
      </c>
      <c r="L21" s="9">
        <v>0</v>
      </c>
      <c r="N21" s="9">
        <v>20610241499</v>
      </c>
      <c r="P21" s="9">
        <v>100992602495</v>
      </c>
      <c r="R21" s="9">
        <v>0</v>
      </c>
      <c r="T21" s="9">
        <v>100992602495</v>
      </c>
    </row>
    <row r="22" spans="1:20" ht="21.75" customHeight="1" x14ac:dyDescent="0.2">
      <c r="A22" s="8" t="s">
        <v>128</v>
      </c>
      <c r="E22" s="8" t="s">
        <v>130</v>
      </c>
      <c r="H22" s="21">
        <v>18</v>
      </c>
      <c r="J22" s="9">
        <v>11927975733</v>
      </c>
      <c r="L22" s="9">
        <v>0</v>
      </c>
      <c r="N22" s="9">
        <v>11927975733</v>
      </c>
      <c r="P22" s="9">
        <v>60976318023</v>
      </c>
      <c r="R22" s="9">
        <v>0</v>
      </c>
      <c r="T22" s="9">
        <v>60976318023</v>
      </c>
    </row>
    <row r="23" spans="1:20" ht="21.75" customHeight="1" x14ac:dyDescent="0.2">
      <c r="A23" s="8" t="s">
        <v>103</v>
      </c>
      <c r="E23" s="8" t="s">
        <v>106</v>
      </c>
      <c r="H23" s="21">
        <v>19</v>
      </c>
      <c r="J23" s="9">
        <v>86597207421</v>
      </c>
      <c r="L23" s="9">
        <v>0</v>
      </c>
      <c r="N23" s="9">
        <v>86597207421</v>
      </c>
      <c r="P23" s="9">
        <v>420672343306</v>
      </c>
      <c r="R23" s="9">
        <v>0</v>
      </c>
      <c r="T23" s="9">
        <v>420672343306</v>
      </c>
    </row>
    <row r="24" spans="1:20" ht="21.75" customHeight="1" x14ac:dyDescent="0.2">
      <c r="A24" s="8" t="s">
        <v>125</v>
      </c>
      <c r="E24" s="8" t="s">
        <v>127</v>
      </c>
      <c r="H24" s="21">
        <v>18</v>
      </c>
      <c r="J24" s="9">
        <v>11454107778</v>
      </c>
      <c r="L24" s="9">
        <v>0</v>
      </c>
      <c r="N24" s="9">
        <v>11454107778</v>
      </c>
      <c r="P24" s="9">
        <v>53722149466</v>
      </c>
      <c r="R24" s="9">
        <v>0</v>
      </c>
      <c r="T24" s="9">
        <v>53722149466</v>
      </c>
    </row>
    <row r="25" spans="1:20" ht="21.75" customHeight="1" x14ac:dyDescent="0.2">
      <c r="A25" s="8" t="s">
        <v>110</v>
      </c>
      <c r="E25" s="8" t="s">
        <v>112</v>
      </c>
      <c r="H25" s="21">
        <v>19</v>
      </c>
      <c r="J25" s="9">
        <v>18194803861</v>
      </c>
      <c r="L25" s="9">
        <v>0</v>
      </c>
      <c r="N25" s="9">
        <v>18194803861</v>
      </c>
      <c r="P25" s="9">
        <v>164646435579</v>
      </c>
      <c r="R25" s="9">
        <v>0</v>
      </c>
      <c r="T25" s="9">
        <v>164646435579</v>
      </c>
    </row>
    <row r="26" spans="1:20" ht="21.75" customHeight="1" x14ac:dyDescent="0.2">
      <c r="A26" s="8" t="s">
        <v>206</v>
      </c>
      <c r="E26" s="8" t="s">
        <v>243</v>
      </c>
      <c r="H26" s="21">
        <v>19</v>
      </c>
      <c r="J26" s="9">
        <v>0</v>
      </c>
      <c r="L26" s="9">
        <v>0</v>
      </c>
      <c r="N26" s="9">
        <v>0</v>
      </c>
      <c r="P26" s="9">
        <v>171739358966</v>
      </c>
      <c r="R26" s="9">
        <v>0</v>
      </c>
      <c r="T26" s="9">
        <v>171739358966</v>
      </c>
    </row>
    <row r="27" spans="1:20" ht="21.75" customHeight="1" x14ac:dyDescent="0.2">
      <c r="A27" s="11" t="s">
        <v>209</v>
      </c>
      <c r="C27" s="27"/>
      <c r="E27" s="25" t="s">
        <v>244</v>
      </c>
      <c r="H27" s="26">
        <v>20</v>
      </c>
      <c r="J27" s="13">
        <v>0</v>
      </c>
      <c r="L27" s="13">
        <v>0</v>
      </c>
      <c r="N27" s="13">
        <v>0</v>
      </c>
      <c r="P27" s="13">
        <v>2125334761</v>
      </c>
      <c r="R27" s="13">
        <v>0</v>
      </c>
      <c r="T27" s="13">
        <v>2125334761</v>
      </c>
    </row>
    <row r="28" spans="1:20" ht="21.75" customHeight="1" x14ac:dyDescent="0.2">
      <c r="A28" s="15" t="s">
        <v>73</v>
      </c>
      <c r="C28" s="22"/>
      <c r="D28" s="27"/>
      <c r="E28" s="22"/>
      <c r="F28" s="27"/>
      <c r="G28" s="27"/>
      <c r="H28" s="22"/>
      <c r="J28" s="16">
        <v>414385224790</v>
      </c>
      <c r="L28" s="16">
        <v>0</v>
      </c>
      <c r="N28" s="16">
        <v>414385224790</v>
      </c>
      <c r="P28" s="16">
        <v>2269847780239</v>
      </c>
      <c r="R28" s="16">
        <v>0</v>
      </c>
      <c r="T28" s="16">
        <v>2269847780239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1E8D-61B2-400A-BB8D-5C1312B27F69}">
  <sheetPr>
    <pageSetUpPr fitToPage="1"/>
  </sheetPr>
  <dimension ref="A1:N23"/>
  <sheetViews>
    <sheetView rightToLeft="1" view="pageBreakPreview" zoomScale="110" zoomScaleNormal="100" zoomScaleSheetLayoutView="110" workbookViewId="0">
      <selection activeCell="C22" sqref="C22:M22"/>
    </sheetView>
  </sheetViews>
  <sheetFormatPr defaultRowHeight="12.75" x14ac:dyDescent="0.2"/>
  <cols>
    <col min="1" max="1" width="38.5703125" style="33" bestFit="1" customWidth="1"/>
    <col min="2" max="2" width="1.28515625" style="33" customWidth="1"/>
    <col min="3" max="3" width="16.140625" style="33" bestFit="1" customWidth="1"/>
    <col min="4" max="4" width="1.28515625" style="33" customWidth="1"/>
    <col min="5" max="5" width="14.5703125" style="33" customWidth="1"/>
    <col min="6" max="6" width="1.28515625" style="33" customWidth="1"/>
    <col min="7" max="7" width="16" style="33" bestFit="1" customWidth="1"/>
    <col min="8" max="8" width="1.28515625" style="33" customWidth="1"/>
    <col min="9" max="9" width="17.85546875" style="33" bestFit="1" customWidth="1"/>
    <col min="10" max="10" width="1.28515625" style="33" customWidth="1"/>
    <col min="11" max="11" width="13.85546875" style="33" bestFit="1" customWidth="1"/>
    <col min="12" max="12" width="1.28515625" style="33" customWidth="1"/>
    <col min="13" max="13" width="19.28515625" style="33" bestFit="1" customWidth="1"/>
    <col min="14" max="14" width="0.28515625" style="33" customWidth="1"/>
    <col min="15" max="16384" width="9.140625" style="33"/>
  </cols>
  <sheetData>
    <row r="1" spans="1:13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1.75" customHeight="1" x14ac:dyDescent="0.2">
      <c r="A2" s="103" t="s">
        <v>172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14.45" customHeight="1" x14ac:dyDescent="0.2"/>
    <row r="5" spans="1:13" ht="14.45" customHeight="1" x14ac:dyDescent="0.2">
      <c r="A5" s="104" t="s">
        <v>245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3" ht="14.45" customHeight="1" x14ac:dyDescent="0.2">
      <c r="A6" s="105" t="s">
        <v>175</v>
      </c>
      <c r="C6" s="105" t="s">
        <v>191</v>
      </c>
      <c r="D6" s="105"/>
      <c r="E6" s="105"/>
      <c r="F6" s="105"/>
      <c r="G6" s="105"/>
      <c r="I6" s="105" t="s">
        <v>192</v>
      </c>
      <c r="J6" s="105"/>
      <c r="K6" s="105"/>
      <c r="L6" s="105"/>
      <c r="M6" s="105"/>
    </row>
    <row r="7" spans="1:13" ht="29.1" customHeight="1" x14ac:dyDescent="0.2">
      <c r="A7" s="105"/>
      <c r="C7" s="76" t="s">
        <v>241</v>
      </c>
      <c r="D7" s="36"/>
      <c r="E7" s="76" t="s">
        <v>231</v>
      </c>
      <c r="F7" s="36"/>
      <c r="G7" s="76" t="s">
        <v>242</v>
      </c>
      <c r="I7" s="76" t="s">
        <v>241</v>
      </c>
      <c r="J7" s="36"/>
      <c r="K7" s="76" t="s">
        <v>231</v>
      </c>
      <c r="L7" s="36"/>
      <c r="M7" s="76" t="s">
        <v>242</v>
      </c>
    </row>
    <row r="8" spans="1:13" ht="21.75" customHeight="1" x14ac:dyDescent="0.2">
      <c r="A8" s="83" t="s">
        <v>254</v>
      </c>
      <c r="C8" s="77">
        <v>183252387374</v>
      </c>
      <c r="D8" s="78"/>
      <c r="E8" s="77">
        <v>176829251</v>
      </c>
      <c r="F8" s="79"/>
      <c r="G8" s="77">
        <v>183075558123</v>
      </c>
      <c r="H8" s="79"/>
      <c r="I8" s="77">
        <v>678551638002</v>
      </c>
      <c r="J8" s="79"/>
      <c r="K8" s="77">
        <v>1152641491</v>
      </c>
      <c r="L8" s="79"/>
      <c r="M8" s="77">
        <v>677398996511</v>
      </c>
    </row>
    <row r="9" spans="1:13" ht="21.75" customHeight="1" x14ac:dyDescent="0.2">
      <c r="A9" s="84" t="s">
        <v>255</v>
      </c>
      <c r="C9" s="80">
        <v>105381022632</v>
      </c>
      <c r="D9" s="79"/>
      <c r="E9" s="80">
        <v>-310949863</v>
      </c>
      <c r="F9" s="79"/>
      <c r="G9" s="80">
        <v>105691972495</v>
      </c>
      <c r="H9" s="79"/>
      <c r="I9" s="80">
        <v>497832006521</v>
      </c>
      <c r="J9" s="79"/>
      <c r="K9" s="80">
        <v>210088795</v>
      </c>
      <c r="L9" s="79"/>
      <c r="M9" s="80">
        <v>497621917726</v>
      </c>
    </row>
    <row r="10" spans="1:13" ht="21.75" customHeight="1" x14ac:dyDescent="0.2">
      <c r="A10" s="84" t="s">
        <v>256</v>
      </c>
      <c r="C10" s="80">
        <v>95753401385</v>
      </c>
      <c r="D10" s="79"/>
      <c r="E10" s="80">
        <v>43333594</v>
      </c>
      <c r="F10" s="79"/>
      <c r="G10" s="80">
        <v>95710067791</v>
      </c>
      <c r="H10" s="79"/>
      <c r="I10" s="80">
        <v>375500896763</v>
      </c>
      <c r="J10" s="79"/>
      <c r="K10" s="80">
        <v>1224013776</v>
      </c>
      <c r="L10" s="79"/>
      <c r="M10" s="80">
        <v>374276882987</v>
      </c>
    </row>
    <row r="11" spans="1:13" ht="21.75" customHeight="1" x14ac:dyDescent="0.2">
      <c r="A11" s="84" t="s">
        <v>274</v>
      </c>
      <c r="C11" s="40">
        <v>7496</v>
      </c>
      <c r="D11" s="39"/>
      <c r="E11" s="40">
        <v>0</v>
      </c>
      <c r="F11" s="39"/>
      <c r="G11" s="40">
        <v>7496</v>
      </c>
      <c r="H11" s="39"/>
      <c r="I11" s="40">
        <v>473810</v>
      </c>
      <c r="J11" s="39"/>
      <c r="K11" s="40">
        <v>0</v>
      </c>
      <c r="L11" s="39"/>
      <c r="M11" s="40">
        <v>473810</v>
      </c>
    </row>
    <row r="12" spans="1:13" ht="21.75" customHeight="1" x14ac:dyDescent="0.2">
      <c r="A12" s="84" t="s">
        <v>277</v>
      </c>
      <c r="C12" s="80">
        <v>42937288796</v>
      </c>
      <c r="D12" s="79"/>
      <c r="E12" s="80">
        <v>-228785998</v>
      </c>
      <c r="F12" s="79"/>
      <c r="G12" s="80">
        <v>43166074794</v>
      </c>
      <c r="H12" s="79"/>
      <c r="I12" s="80">
        <v>181471478822</v>
      </c>
      <c r="J12" s="79"/>
      <c r="K12" s="80">
        <v>0</v>
      </c>
      <c r="L12" s="79"/>
      <c r="M12" s="80">
        <v>181471478822</v>
      </c>
    </row>
    <row r="13" spans="1:13" ht="21.75" customHeight="1" x14ac:dyDescent="0.2">
      <c r="A13" s="84" t="s">
        <v>258</v>
      </c>
      <c r="C13" s="80">
        <v>1206091</v>
      </c>
      <c r="D13" s="79"/>
      <c r="E13" s="80">
        <v>0</v>
      </c>
      <c r="F13" s="79"/>
      <c r="G13" s="80">
        <v>1206091</v>
      </c>
      <c r="H13" s="79"/>
      <c r="I13" s="80">
        <v>5803539</v>
      </c>
      <c r="J13" s="79"/>
      <c r="K13" s="80">
        <v>0</v>
      </c>
      <c r="L13" s="79"/>
      <c r="M13" s="80">
        <v>5803539</v>
      </c>
    </row>
    <row r="14" spans="1:13" ht="21.75" customHeight="1" x14ac:dyDescent="0.2">
      <c r="A14" s="84" t="s">
        <v>273</v>
      </c>
      <c r="C14" s="80">
        <v>78374</v>
      </c>
      <c r="D14" s="79"/>
      <c r="E14" s="80">
        <v>0</v>
      </c>
      <c r="F14" s="79"/>
      <c r="G14" s="80">
        <v>78374</v>
      </c>
      <c r="H14" s="79"/>
      <c r="I14" s="80">
        <v>4403521</v>
      </c>
      <c r="J14" s="79"/>
      <c r="K14" s="80">
        <v>0</v>
      </c>
      <c r="L14" s="79"/>
      <c r="M14" s="80">
        <v>4403521</v>
      </c>
    </row>
    <row r="15" spans="1:13" ht="21.75" customHeight="1" x14ac:dyDescent="0.2">
      <c r="A15" s="84" t="s">
        <v>261</v>
      </c>
      <c r="C15" s="80">
        <v>3657065</v>
      </c>
      <c r="D15" s="79"/>
      <c r="E15" s="80">
        <v>0</v>
      </c>
      <c r="F15" s="79"/>
      <c r="G15" s="80">
        <v>3657065</v>
      </c>
      <c r="H15" s="79"/>
      <c r="I15" s="80">
        <v>15799561</v>
      </c>
      <c r="J15" s="79"/>
      <c r="K15" s="80">
        <v>0</v>
      </c>
      <c r="L15" s="79"/>
      <c r="M15" s="80">
        <v>15799561</v>
      </c>
    </row>
    <row r="16" spans="1:13" ht="21.75" customHeight="1" x14ac:dyDescent="0.2">
      <c r="A16" s="84" t="s">
        <v>264</v>
      </c>
      <c r="C16" s="80">
        <v>119897</v>
      </c>
      <c r="D16" s="79"/>
      <c r="E16" s="80">
        <v>0</v>
      </c>
      <c r="F16" s="79"/>
      <c r="G16" s="80">
        <v>119897</v>
      </c>
      <c r="H16" s="79"/>
      <c r="I16" s="80">
        <v>1158599</v>
      </c>
      <c r="J16" s="79"/>
      <c r="K16" s="80">
        <v>0</v>
      </c>
      <c r="L16" s="79"/>
      <c r="M16" s="80">
        <v>1158599</v>
      </c>
    </row>
    <row r="17" spans="1:14" ht="21.75" customHeight="1" x14ac:dyDescent="0.2">
      <c r="A17" s="84" t="s">
        <v>265</v>
      </c>
      <c r="C17" s="80">
        <v>21585</v>
      </c>
      <c r="D17" s="79"/>
      <c r="E17" s="80">
        <v>-40842348</v>
      </c>
      <c r="F17" s="79"/>
      <c r="G17" s="80">
        <v>40863933</v>
      </c>
      <c r="H17" s="79"/>
      <c r="I17" s="80">
        <v>42739978143</v>
      </c>
      <c r="J17" s="79"/>
      <c r="K17" s="80">
        <v>0</v>
      </c>
      <c r="L17" s="79"/>
      <c r="M17" s="80">
        <v>42739978143</v>
      </c>
      <c r="N17" s="33">
        <v>0</v>
      </c>
    </row>
    <row r="18" spans="1:14" ht="21.75" customHeight="1" x14ac:dyDescent="0.2">
      <c r="A18" s="84" t="s">
        <v>263</v>
      </c>
      <c r="C18" s="80">
        <v>20126600611</v>
      </c>
      <c r="D18" s="79"/>
      <c r="E18" s="80">
        <v>17695034</v>
      </c>
      <c r="F18" s="79"/>
      <c r="G18" s="80">
        <v>20108905577</v>
      </c>
      <c r="H18" s="79"/>
      <c r="I18" s="80">
        <v>20691940410</v>
      </c>
      <c r="J18" s="79"/>
      <c r="K18" s="80">
        <v>18208353</v>
      </c>
      <c r="L18" s="79"/>
      <c r="M18" s="80">
        <v>20673732057</v>
      </c>
    </row>
    <row r="19" spans="1:14" ht="21.75" customHeight="1" x14ac:dyDescent="0.2">
      <c r="A19" s="84" t="s">
        <v>260</v>
      </c>
      <c r="C19" s="80">
        <v>28953699768</v>
      </c>
      <c r="D19" s="79"/>
      <c r="E19" s="80">
        <v>-114921859</v>
      </c>
      <c r="F19" s="79"/>
      <c r="G19" s="80">
        <v>29068621627</v>
      </c>
      <c r="H19" s="79"/>
      <c r="I19" s="80">
        <v>143960773038</v>
      </c>
      <c r="J19" s="79"/>
      <c r="K19" s="80">
        <v>35259764</v>
      </c>
      <c r="L19" s="79"/>
      <c r="M19" s="80">
        <v>143925513274</v>
      </c>
    </row>
    <row r="20" spans="1:14" ht="21.75" customHeight="1" x14ac:dyDescent="0.2">
      <c r="A20" s="84" t="s">
        <v>266</v>
      </c>
      <c r="C20" s="80">
        <v>3018082188</v>
      </c>
      <c r="D20" s="79"/>
      <c r="E20" s="80">
        <v>71367019</v>
      </c>
      <c r="F20" s="79"/>
      <c r="G20" s="80">
        <v>2946715169</v>
      </c>
      <c r="H20" s="79"/>
      <c r="I20" s="80">
        <v>3018082188</v>
      </c>
      <c r="J20" s="79"/>
      <c r="K20" s="80">
        <v>71367019</v>
      </c>
      <c r="L20" s="79"/>
      <c r="M20" s="80">
        <v>2946715169</v>
      </c>
    </row>
    <row r="21" spans="1:14" ht="21.75" customHeight="1" thickBot="1" x14ac:dyDescent="0.25">
      <c r="A21" s="81" t="s">
        <v>73</v>
      </c>
      <c r="C21" s="82">
        <f>SUM(C8:C20)</f>
        <v>479427573262</v>
      </c>
      <c r="D21" s="79"/>
      <c r="E21" s="82">
        <f>SUM(E8:E20)</f>
        <v>-386275170</v>
      </c>
      <c r="F21" s="79"/>
      <c r="G21" s="82">
        <f>SUM(G8:G20)</f>
        <v>479813848432</v>
      </c>
      <c r="H21" s="79"/>
      <c r="I21" s="82">
        <f>SUM(I8:I20)</f>
        <v>1943794432917</v>
      </c>
      <c r="J21" s="79"/>
      <c r="K21" s="82">
        <f>SUM(K8:K20)</f>
        <v>2711579198</v>
      </c>
      <c r="L21" s="79"/>
      <c r="M21" s="82">
        <f>SUM(M8:M20)</f>
        <v>1941082853719</v>
      </c>
    </row>
    <row r="22" spans="1:14" ht="13.5" thickTop="1" x14ac:dyDescent="0.2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4" x14ac:dyDescent="0.2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0"/>
  <sheetViews>
    <sheetView rightToLeft="1" view="pageBreakPreview" zoomScale="110" zoomScaleNormal="100" zoomScaleSheetLayoutView="110" workbookViewId="0">
      <selection activeCell="W9" sqref="V9:W9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4.45" customHeight="1" x14ac:dyDescent="0.2"/>
    <row r="5" spans="1:18" ht="14.45" customHeight="1" x14ac:dyDescent="0.2">
      <c r="A5" s="101" t="s">
        <v>246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4.45" customHeight="1" x14ac:dyDescent="0.2">
      <c r="A6" s="98" t="s">
        <v>175</v>
      </c>
      <c r="C6" s="98" t="s">
        <v>191</v>
      </c>
      <c r="D6" s="98"/>
      <c r="E6" s="98"/>
      <c r="F6" s="98"/>
      <c r="G6" s="98"/>
      <c r="H6" s="98"/>
      <c r="I6" s="98"/>
      <c r="K6" s="98" t="s">
        <v>192</v>
      </c>
      <c r="L6" s="98"/>
      <c r="M6" s="98"/>
      <c r="N6" s="98"/>
      <c r="O6" s="98"/>
      <c r="P6" s="98"/>
      <c r="Q6" s="98"/>
      <c r="R6" s="98"/>
    </row>
    <row r="7" spans="1:18" ht="39.75" customHeight="1" x14ac:dyDescent="0.2">
      <c r="A7" s="98"/>
      <c r="C7" s="19" t="s">
        <v>13</v>
      </c>
      <c r="D7" s="3"/>
      <c r="E7" s="19" t="s">
        <v>247</v>
      </c>
      <c r="F7" s="3"/>
      <c r="G7" s="19" t="s">
        <v>248</v>
      </c>
      <c r="H7" s="3"/>
      <c r="I7" s="19" t="s">
        <v>249</v>
      </c>
      <c r="K7" s="19" t="s">
        <v>13</v>
      </c>
      <c r="L7" s="3"/>
      <c r="M7" s="19" t="s">
        <v>247</v>
      </c>
      <c r="N7" s="3"/>
      <c r="O7" s="19" t="s">
        <v>248</v>
      </c>
      <c r="P7" s="3"/>
      <c r="Q7" s="121" t="s">
        <v>249</v>
      </c>
      <c r="R7" s="121"/>
    </row>
    <row r="8" spans="1:18" ht="21.75" customHeight="1" x14ac:dyDescent="0.2">
      <c r="A8" s="5" t="s">
        <v>36</v>
      </c>
      <c r="C8" s="6">
        <v>23389916</v>
      </c>
      <c r="E8" s="6">
        <v>75970447168</v>
      </c>
      <c r="G8" s="6">
        <v>69858915136</v>
      </c>
      <c r="I8" s="6">
        <v>6111532032</v>
      </c>
      <c r="K8" s="6">
        <v>23389916</v>
      </c>
      <c r="M8" s="6">
        <v>75970447168</v>
      </c>
      <c r="O8" s="6">
        <v>69858915136</v>
      </c>
      <c r="Q8" s="100">
        <v>6111532032</v>
      </c>
      <c r="R8" s="100"/>
    </row>
    <row r="9" spans="1:18" ht="21.75" customHeight="1" x14ac:dyDescent="0.2">
      <c r="A9" s="8" t="s">
        <v>89</v>
      </c>
      <c r="C9" s="9">
        <v>1375000</v>
      </c>
      <c r="E9" s="9">
        <v>79040858145</v>
      </c>
      <c r="G9" s="9">
        <v>86191986150</v>
      </c>
      <c r="I9" s="9">
        <v>-7151128005</v>
      </c>
      <c r="K9" s="9">
        <v>3075000</v>
      </c>
      <c r="M9" s="9">
        <v>177703897279</v>
      </c>
      <c r="O9" s="9">
        <v>192756623380</v>
      </c>
      <c r="Q9" s="93">
        <v>-15052726101</v>
      </c>
      <c r="R9" s="93"/>
    </row>
    <row r="10" spans="1:18" ht="21.75" customHeight="1" x14ac:dyDescent="0.2">
      <c r="A10" s="8" t="s">
        <v>200</v>
      </c>
      <c r="C10" s="9">
        <v>0</v>
      </c>
      <c r="E10" s="9">
        <v>0</v>
      </c>
      <c r="G10" s="9">
        <v>0</v>
      </c>
      <c r="I10" s="9">
        <v>0</v>
      </c>
      <c r="K10" s="9">
        <v>49750</v>
      </c>
      <c r="M10" s="9">
        <v>24540793774</v>
      </c>
      <c r="O10" s="9">
        <v>17872028690</v>
      </c>
      <c r="Q10" s="93">
        <v>6668765084</v>
      </c>
      <c r="R10" s="93"/>
    </row>
    <row r="11" spans="1:18" ht="21.75" customHeight="1" x14ac:dyDescent="0.2">
      <c r="A11" s="8" t="s">
        <v>201</v>
      </c>
      <c r="C11" s="9">
        <v>0</v>
      </c>
      <c r="E11" s="9">
        <v>0</v>
      </c>
      <c r="G11" s="9">
        <v>0</v>
      </c>
      <c r="I11" s="9">
        <v>0</v>
      </c>
      <c r="K11" s="9">
        <v>19000</v>
      </c>
      <c r="M11" s="9">
        <v>24263920643</v>
      </c>
      <c r="O11" s="9">
        <v>25043292171</v>
      </c>
      <c r="Q11" s="93">
        <v>-779371528</v>
      </c>
      <c r="R11" s="93"/>
    </row>
    <row r="12" spans="1:18" ht="21.75" customHeight="1" x14ac:dyDescent="0.2">
      <c r="A12" s="8" t="s">
        <v>71</v>
      </c>
      <c r="C12" s="9">
        <v>0</v>
      </c>
      <c r="E12" s="9">
        <v>0</v>
      </c>
      <c r="G12" s="9">
        <v>0</v>
      </c>
      <c r="I12" s="9">
        <v>0</v>
      </c>
      <c r="K12" s="9">
        <v>257000</v>
      </c>
      <c r="M12" s="9">
        <v>4796542373</v>
      </c>
      <c r="O12" s="9">
        <v>4854051559</v>
      </c>
      <c r="Q12" s="93">
        <v>-57509186</v>
      </c>
      <c r="R12" s="93"/>
    </row>
    <row r="13" spans="1:18" ht="21.75" customHeight="1" x14ac:dyDescent="0.2">
      <c r="A13" s="8" t="s">
        <v>88</v>
      </c>
      <c r="C13" s="9">
        <v>0</v>
      </c>
      <c r="E13" s="9">
        <v>0</v>
      </c>
      <c r="G13" s="9">
        <v>0</v>
      </c>
      <c r="I13" s="9">
        <v>0</v>
      </c>
      <c r="K13" s="9">
        <v>1150000</v>
      </c>
      <c r="M13" s="9">
        <v>148615664358</v>
      </c>
      <c r="O13" s="9">
        <v>155522822217</v>
      </c>
      <c r="Q13" s="93">
        <v>-6907157859</v>
      </c>
      <c r="R13" s="93"/>
    </row>
    <row r="14" spans="1:18" ht="21.75" customHeight="1" x14ac:dyDescent="0.2">
      <c r="A14" s="8" t="s">
        <v>23</v>
      </c>
      <c r="C14" s="9">
        <v>0</v>
      </c>
      <c r="E14" s="9">
        <v>0</v>
      </c>
      <c r="G14" s="9">
        <v>0</v>
      </c>
      <c r="I14" s="9">
        <v>0</v>
      </c>
      <c r="K14" s="9">
        <v>5365972</v>
      </c>
      <c r="M14" s="9">
        <v>11781288884</v>
      </c>
      <c r="O14" s="9">
        <v>12053254346</v>
      </c>
      <c r="Q14" s="93">
        <v>-271965462</v>
      </c>
      <c r="R14" s="93"/>
    </row>
    <row r="15" spans="1:18" ht="21.75" customHeight="1" x14ac:dyDescent="0.2">
      <c r="A15" s="8" t="s">
        <v>110</v>
      </c>
      <c r="C15" s="9">
        <v>1358000</v>
      </c>
      <c r="E15" s="9">
        <v>1358000000000</v>
      </c>
      <c r="G15" s="9">
        <v>1221535428750</v>
      </c>
      <c r="I15" s="9">
        <v>136464571250</v>
      </c>
      <c r="K15" s="9">
        <v>1358000</v>
      </c>
      <c r="M15" s="9">
        <v>1358000000000</v>
      </c>
      <c r="O15" s="9">
        <v>1221535428750</v>
      </c>
      <c r="Q15" s="93">
        <v>136464571250</v>
      </c>
      <c r="R15" s="93"/>
    </row>
    <row r="16" spans="1:18" ht="21.75" customHeight="1" x14ac:dyDescent="0.2">
      <c r="A16" s="8" t="s">
        <v>206</v>
      </c>
      <c r="C16" s="9">
        <v>0</v>
      </c>
      <c r="E16" s="9">
        <v>0</v>
      </c>
      <c r="G16" s="9">
        <v>0</v>
      </c>
      <c r="I16" s="9">
        <v>0</v>
      </c>
      <c r="K16" s="9">
        <v>2418200</v>
      </c>
      <c r="M16" s="9">
        <v>2418200000000</v>
      </c>
      <c r="O16" s="9">
        <v>2240924722483</v>
      </c>
      <c r="Q16" s="93">
        <v>177275277517</v>
      </c>
      <c r="R16" s="93"/>
    </row>
    <row r="17" spans="1:18" ht="21.75" customHeight="1" x14ac:dyDescent="0.2">
      <c r="A17" s="8" t="s">
        <v>207</v>
      </c>
      <c r="C17" s="9">
        <v>0</v>
      </c>
      <c r="E17" s="9">
        <v>0</v>
      </c>
      <c r="G17" s="9">
        <v>0</v>
      </c>
      <c r="I17" s="9">
        <v>0</v>
      </c>
      <c r="K17" s="9">
        <v>160000</v>
      </c>
      <c r="M17" s="9">
        <v>160000000000</v>
      </c>
      <c r="O17" s="9">
        <v>158393826500</v>
      </c>
      <c r="Q17" s="93">
        <v>1606173500</v>
      </c>
      <c r="R17" s="93"/>
    </row>
    <row r="18" spans="1:18" ht="21.75" customHeight="1" x14ac:dyDescent="0.2">
      <c r="A18" s="8" t="s">
        <v>208</v>
      </c>
      <c r="C18" s="9">
        <v>0</v>
      </c>
      <c r="E18" s="9">
        <v>0</v>
      </c>
      <c r="G18" s="9">
        <v>0</v>
      </c>
      <c r="I18" s="9">
        <v>0</v>
      </c>
      <c r="K18" s="9">
        <v>82000</v>
      </c>
      <c r="M18" s="9">
        <v>82000000000</v>
      </c>
      <c r="O18" s="9">
        <v>80749028828</v>
      </c>
      <c r="Q18" s="93">
        <v>1250971172</v>
      </c>
      <c r="R18" s="93"/>
    </row>
    <row r="19" spans="1:18" ht="21.75" customHeight="1" x14ac:dyDescent="0.2">
      <c r="A19" s="11" t="s">
        <v>209</v>
      </c>
      <c r="C19" s="22">
        <v>0</v>
      </c>
      <c r="E19" s="13">
        <v>0</v>
      </c>
      <c r="G19" s="13">
        <v>0</v>
      </c>
      <c r="I19" s="13">
        <v>0</v>
      </c>
      <c r="K19" s="13">
        <v>49000</v>
      </c>
      <c r="M19" s="13">
        <v>49000000000</v>
      </c>
      <c r="O19" s="13">
        <v>44076020625</v>
      </c>
      <c r="Q19" s="106">
        <v>4923979375</v>
      </c>
      <c r="R19" s="106"/>
    </row>
    <row r="20" spans="1:18" ht="21.75" customHeight="1" x14ac:dyDescent="0.2">
      <c r="A20" s="15" t="s">
        <v>73</v>
      </c>
      <c r="C20" s="22"/>
      <c r="E20" s="16">
        <v>1513011305313</v>
      </c>
      <c r="G20" s="16">
        <v>1377586330036</v>
      </c>
      <c r="I20" s="16">
        <v>135424975277</v>
      </c>
      <c r="K20" s="16">
        <v>37373838</v>
      </c>
      <c r="M20" s="16">
        <v>4534872554479</v>
      </c>
      <c r="O20" s="16">
        <v>4223640014685</v>
      </c>
      <c r="Q20" s="120">
        <v>311232539794</v>
      </c>
      <c r="R20" s="120"/>
    </row>
  </sheetData>
  <mergeCells count="2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13:R13"/>
    <mergeCell ref="Q14:R14"/>
    <mergeCell ref="Q15:R15"/>
    <mergeCell ref="Q16:R16"/>
    <mergeCell ref="Q17:R17"/>
  </mergeCells>
  <pageMargins left="0.39" right="0.39" top="0.39" bottom="0.39" header="0" footer="0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7"/>
  <sheetViews>
    <sheetView rightToLeft="1" view="pageBreakPreview" zoomScale="120" zoomScaleNormal="100" zoomScaleSheetLayoutView="120" workbookViewId="0">
      <selection activeCell="I107" sqref="I107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17.42578125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6.5703125" customWidth="1"/>
    <col min="18" max="18" width="1.28515625" customWidth="1"/>
    <col min="19" max="19" width="0.28515625" customWidth="1"/>
  </cols>
  <sheetData>
    <row r="1" spans="1:18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4.45" customHeight="1" x14ac:dyDescent="0.2"/>
    <row r="5" spans="1:18" ht="14.45" customHeight="1" x14ac:dyDescent="0.2">
      <c r="A5" s="101" t="s">
        <v>250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4.45" customHeight="1" x14ac:dyDescent="0.2">
      <c r="A6" s="98" t="s">
        <v>175</v>
      </c>
      <c r="C6" s="98" t="s">
        <v>191</v>
      </c>
      <c r="D6" s="98"/>
      <c r="E6" s="98"/>
      <c r="F6" s="98"/>
      <c r="G6" s="98"/>
      <c r="H6" s="98"/>
      <c r="I6" s="98"/>
      <c r="K6" s="98" t="s">
        <v>192</v>
      </c>
      <c r="L6" s="98"/>
      <c r="M6" s="98"/>
      <c r="N6" s="98"/>
      <c r="O6" s="98"/>
      <c r="P6" s="98"/>
      <c r="Q6" s="98"/>
      <c r="R6" s="98"/>
    </row>
    <row r="7" spans="1:18" ht="43.5" customHeight="1" x14ac:dyDescent="0.2">
      <c r="A7" s="98"/>
      <c r="C7" s="19" t="s">
        <v>13</v>
      </c>
      <c r="D7" s="3"/>
      <c r="E7" s="19" t="s">
        <v>15</v>
      </c>
      <c r="F7" s="3"/>
      <c r="G7" s="19" t="s">
        <v>248</v>
      </c>
      <c r="H7" s="3"/>
      <c r="I7" s="19" t="s">
        <v>251</v>
      </c>
      <c r="K7" s="19" t="s">
        <v>13</v>
      </c>
      <c r="L7" s="3"/>
      <c r="M7" s="19" t="s">
        <v>15</v>
      </c>
      <c r="N7" s="3"/>
      <c r="O7" s="19" t="s">
        <v>248</v>
      </c>
      <c r="P7" s="3"/>
      <c r="Q7" s="121" t="s">
        <v>251</v>
      </c>
      <c r="R7" s="121"/>
    </row>
    <row r="8" spans="1:18" ht="21.75" customHeight="1" x14ac:dyDescent="0.2">
      <c r="A8" s="5" t="s">
        <v>35</v>
      </c>
      <c r="C8" s="6">
        <v>1747</v>
      </c>
      <c r="E8" s="6">
        <v>5212621</v>
      </c>
      <c r="G8" s="6">
        <v>6946117</v>
      </c>
      <c r="I8" s="6">
        <v>-1733495</v>
      </c>
      <c r="K8" s="6">
        <v>1747</v>
      </c>
      <c r="M8" s="6">
        <v>5212621</v>
      </c>
      <c r="O8" s="6">
        <v>6907818</v>
      </c>
      <c r="Q8" s="100">
        <v>-1695196</v>
      </c>
      <c r="R8" s="100"/>
    </row>
    <row r="9" spans="1:18" ht="21.75" customHeight="1" x14ac:dyDescent="0.2">
      <c r="A9" s="8" t="s">
        <v>22</v>
      </c>
      <c r="C9" s="9">
        <v>166631</v>
      </c>
      <c r="E9" s="9">
        <v>11840208103</v>
      </c>
      <c r="G9" s="9">
        <v>11838605982</v>
      </c>
      <c r="I9" s="9">
        <v>1602121</v>
      </c>
      <c r="K9" s="9">
        <v>166631</v>
      </c>
      <c r="M9" s="9">
        <v>11840208103</v>
      </c>
      <c r="O9" s="9">
        <v>11817091586</v>
      </c>
      <c r="Q9" s="93">
        <v>23116517</v>
      </c>
      <c r="R9" s="93"/>
    </row>
    <row r="10" spans="1:18" ht="21.75" customHeight="1" x14ac:dyDescent="0.2">
      <c r="A10" s="8" t="s">
        <v>72</v>
      </c>
      <c r="C10" s="9">
        <v>594302</v>
      </c>
      <c r="E10" s="9">
        <v>568478555</v>
      </c>
      <c r="G10" s="9">
        <v>807656418</v>
      </c>
      <c r="I10" s="9">
        <v>-239177862</v>
      </c>
      <c r="K10" s="9">
        <v>594302</v>
      </c>
      <c r="M10" s="9">
        <v>568478555</v>
      </c>
      <c r="O10" s="9">
        <v>807656418</v>
      </c>
      <c r="Q10" s="93">
        <v>-239177862</v>
      </c>
      <c r="R10" s="93"/>
    </row>
    <row r="11" spans="1:18" ht="21.75" customHeight="1" x14ac:dyDescent="0.2">
      <c r="A11" s="8" t="s">
        <v>29</v>
      </c>
      <c r="C11" s="9">
        <v>987986</v>
      </c>
      <c r="E11" s="9">
        <v>24081289598</v>
      </c>
      <c r="G11" s="9">
        <v>24081559948</v>
      </c>
      <c r="I11" s="9">
        <v>-270349</v>
      </c>
      <c r="K11" s="9">
        <v>987986</v>
      </c>
      <c r="M11" s="9">
        <v>24081289598</v>
      </c>
      <c r="O11" s="9">
        <v>24489305025</v>
      </c>
      <c r="Q11" s="93">
        <v>-408015426</v>
      </c>
      <c r="R11" s="93"/>
    </row>
    <row r="12" spans="1:18" ht="21.75" customHeight="1" x14ac:dyDescent="0.2">
      <c r="A12" s="8" t="s">
        <v>47</v>
      </c>
      <c r="C12" s="9">
        <v>4400000</v>
      </c>
      <c r="E12" s="9">
        <v>59246457160</v>
      </c>
      <c r="G12" s="9">
        <v>59246457160</v>
      </c>
      <c r="I12" s="9">
        <v>0</v>
      </c>
      <c r="K12" s="9">
        <v>4400000</v>
      </c>
      <c r="M12" s="9">
        <v>59246457160</v>
      </c>
      <c r="O12" s="9">
        <v>65698105350</v>
      </c>
      <c r="Q12" s="93">
        <v>-6451648190</v>
      </c>
      <c r="R12" s="93"/>
    </row>
    <row r="13" spans="1:18" ht="21.75" customHeight="1" x14ac:dyDescent="0.2">
      <c r="A13" s="8" t="s">
        <v>49</v>
      </c>
      <c r="C13" s="9">
        <v>10000</v>
      </c>
      <c r="E13" s="9">
        <v>4256838</v>
      </c>
      <c r="G13" s="9">
        <v>4256838</v>
      </c>
      <c r="I13" s="9">
        <v>0</v>
      </c>
      <c r="K13" s="9">
        <v>10000</v>
      </c>
      <c r="M13" s="9">
        <v>4256838</v>
      </c>
      <c r="O13" s="9">
        <v>4256838</v>
      </c>
      <c r="Q13" s="93">
        <v>0</v>
      </c>
      <c r="R13" s="93"/>
    </row>
    <row r="14" spans="1:18" ht="21.75" customHeight="1" x14ac:dyDescent="0.2">
      <c r="A14" s="8" t="s">
        <v>86</v>
      </c>
      <c r="C14" s="9">
        <v>2500000</v>
      </c>
      <c r="E14" s="9">
        <v>40272160500</v>
      </c>
      <c r="G14" s="9">
        <v>40331894225</v>
      </c>
      <c r="I14" s="9">
        <v>-59733724</v>
      </c>
      <c r="K14" s="9">
        <v>2500000</v>
      </c>
      <c r="M14" s="9">
        <v>40272160500</v>
      </c>
      <c r="O14" s="9">
        <v>40098218633</v>
      </c>
      <c r="Q14" s="93">
        <v>173941867</v>
      </c>
      <c r="R14" s="93"/>
    </row>
    <row r="15" spans="1:18" ht="21.75" customHeight="1" x14ac:dyDescent="0.2">
      <c r="A15" s="8" t="s">
        <v>34</v>
      </c>
      <c r="C15" s="9">
        <v>106925331</v>
      </c>
      <c r="E15" s="9">
        <v>189068058377</v>
      </c>
      <c r="G15" s="9">
        <v>189883380578</v>
      </c>
      <c r="I15" s="9">
        <v>-815322200</v>
      </c>
      <c r="K15" s="9">
        <v>106925331</v>
      </c>
      <c r="M15" s="9">
        <v>189068058377</v>
      </c>
      <c r="O15" s="9">
        <v>184483153197</v>
      </c>
      <c r="Q15" s="93">
        <v>4584905180</v>
      </c>
      <c r="R15" s="93"/>
    </row>
    <row r="16" spans="1:18" ht="21.75" customHeight="1" x14ac:dyDescent="0.2">
      <c r="A16" s="8" t="s">
        <v>55</v>
      </c>
      <c r="C16" s="9">
        <v>10000</v>
      </c>
      <c r="E16" s="9">
        <v>6281069</v>
      </c>
      <c r="G16" s="9">
        <v>6281069</v>
      </c>
      <c r="I16" s="9">
        <v>0</v>
      </c>
      <c r="K16" s="9">
        <v>10000</v>
      </c>
      <c r="M16" s="9">
        <v>6281069</v>
      </c>
      <c r="O16" s="9">
        <v>6281069</v>
      </c>
      <c r="Q16" s="93">
        <v>0</v>
      </c>
      <c r="R16" s="93"/>
    </row>
    <row r="17" spans="1:18" ht="21.75" customHeight="1" x14ac:dyDescent="0.2">
      <c r="A17" s="8" t="s">
        <v>53</v>
      </c>
      <c r="C17" s="9">
        <v>10000</v>
      </c>
      <c r="E17" s="9">
        <v>21919244</v>
      </c>
      <c r="G17" s="9">
        <v>21919244</v>
      </c>
      <c r="I17" s="9">
        <v>0</v>
      </c>
      <c r="K17" s="9">
        <v>10000</v>
      </c>
      <c r="M17" s="9">
        <v>21919244</v>
      </c>
      <c r="O17" s="9">
        <v>21919244</v>
      </c>
      <c r="Q17" s="93">
        <v>0</v>
      </c>
      <c r="R17" s="93"/>
    </row>
    <row r="18" spans="1:18" ht="21.75" customHeight="1" x14ac:dyDescent="0.2">
      <c r="A18" s="8" t="s">
        <v>41</v>
      </c>
      <c r="C18" s="9">
        <v>10000</v>
      </c>
      <c r="E18" s="9">
        <v>9625019</v>
      </c>
      <c r="G18" s="9">
        <v>9625019</v>
      </c>
      <c r="I18" s="9">
        <v>0</v>
      </c>
      <c r="K18" s="9">
        <v>10000</v>
      </c>
      <c r="M18" s="9">
        <v>9625019</v>
      </c>
      <c r="O18" s="9">
        <v>9625019</v>
      </c>
      <c r="Q18" s="93">
        <v>0</v>
      </c>
      <c r="R18" s="93"/>
    </row>
    <row r="19" spans="1:18" ht="21.75" customHeight="1" x14ac:dyDescent="0.2">
      <c r="A19" s="8" t="s">
        <v>62</v>
      </c>
      <c r="C19" s="9">
        <v>10000</v>
      </c>
      <c r="E19" s="9">
        <v>4276683</v>
      </c>
      <c r="G19" s="9">
        <v>4276683</v>
      </c>
      <c r="I19" s="9">
        <v>0</v>
      </c>
      <c r="K19" s="9">
        <v>10000</v>
      </c>
      <c r="M19" s="9">
        <v>4276683</v>
      </c>
      <c r="O19" s="9">
        <v>4276683</v>
      </c>
      <c r="Q19" s="93">
        <v>0</v>
      </c>
      <c r="R19" s="93"/>
    </row>
    <row r="20" spans="1:18" ht="21.75" customHeight="1" x14ac:dyDescent="0.2">
      <c r="A20" s="8" t="s">
        <v>27</v>
      </c>
      <c r="C20" s="9">
        <v>19109034</v>
      </c>
      <c r="E20" s="9">
        <v>58343985231</v>
      </c>
      <c r="G20" s="9">
        <v>58343985231</v>
      </c>
      <c r="I20" s="9">
        <v>0</v>
      </c>
      <c r="K20" s="9">
        <v>19109034</v>
      </c>
      <c r="M20" s="9">
        <v>58343985231</v>
      </c>
      <c r="O20" s="9">
        <v>59098726776</v>
      </c>
      <c r="Q20" s="93">
        <v>-754741544</v>
      </c>
      <c r="R20" s="93"/>
    </row>
    <row r="21" spans="1:18" ht="21.75" customHeight="1" x14ac:dyDescent="0.2">
      <c r="A21" s="8" t="s">
        <v>92</v>
      </c>
      <c r="C21" s="9">
        <v>24633181</v>
      </c>
      <c r="E21" s="9">
        <v>271777885973</v>
      </c>
      <c r="G21" s="9">
        <v>241405153800</v>
      </c>
      <c r="I21" s="9">
        <v>30372732173</v>
      </c>
      <c r="K21" s="9">
        <v>24633181</v>
      </c>
      <c r="M21" s="9">
        <v>271777885973</v>
      </c>
      <c r="O21" s="9">
        <v>249999993002</v>
      </c>
      <c r="Q21" s="93">
        <v>21777892971</v>
      </c>
      <c r="R21" s="93"/>
    </row>
    <row r="22" spans="1:18" ht="21.75" customHeight="1" x14ac:dyDescent="0.2">
      <c r="A22" s="8" t="s">
        <v>25</v>
      </c>
      <c r="C22" s="9">
        <v>5119599</v>
      </c>
      <c r="E22" s="9">
        <v>26263726663</v>
      </c>
      <c r="G22" s="9">
        <v>26258301290</v>
      </c>
      <c r="I22" s="9">
        <v>5425373</v>
      </c>
      <c r="K22" s="9">
        <v>5119599</v>
      </c>
      <c r="M22" s="9">
        <v>26263726663</v>
      </c>
      <c r="O22" s="9">
        <v>26582661194</v>
      </c>
      <c r="Q22" s="93">
        <v>-318934530</v>
      </c>
      <c r="R22" s="93"/>
    </row>
    <row r="23" spans="1:18" ht="21.75" customHeight="1" x14ac:dyDescent="0.2">
      <c r="A23" s="8" t="s">
        <v>24</v>
      </c>
      <c r="C23" s="9">
        <v>62980612</v>
      </c>
      <c r="E23" s="9">
        <v>128237219875</v>
      </c>
      <c r="G23" s="9">
        <v>128219701780</v>
      </c>
      <c r="I23" s="9">
        <v>17518095</v>
      </c>
      <c r="K23" s="9">
        <v>62980612</v>
      </c>
      <c r="M23" s="9">
        <v>128237219875</v>
      </c>
      <c r="O23" s="9">
        <v>128903958991</v>
      </c>
      <c r="Q23" s="93">
        <v>-666739115</v>
      </c>
      <c r="R23" s="93"/>
    </row>
    <row r="24" spans="1:18" ht="21.75" customHeight="1" x14ac:dyDescent="0.2">
      <c r="A24" s="8" t="s">
        <v>87</v>
      </c>
      <c r="C24" s="9">
        <v>5181000</v>
      </c>
      <c r="E24" s="9">
        <v>88737659877</v>
      </c>
      <c r="G24" s="9">
        <v>88737659877</v>
      </c>
      <c r="I24" s="9">
        <v>0</v>
      </c>
      <c r="K24" s="9">
        <v>5181000</v>
      </c>
      <c r="M24" s="9">
        <v>88737659877</v>
      </c>
      <c r="O24" s="9">
        <v>89124324176</v>
      </c>
      <c r="Q24" s="93">
        <v>-386664298</v>
      </c>
      <c r="R24" s="93"/>
    </row>
    <row r="25" spans="1:18" ht="21.75" customHeight="1" x14ac:dyDescent="0.2">
      <c r="A25" s="8" t="s">
        <v>63</v>
      </c>
      <c r="C25" s="9">
        <v>10000</v>
      </c>
      <c r="E25" s="9">
        <v>12641519</v>
      </c>
      <c r="G25" s="9">
        <v>12641519</v>
      </c>
      <c r="I25" s="9">
        <v>0</v>
      </c>
      <c r="K25" s="9">
        <v>10000</v>
      </c>
      <c r="M25" s="9">
        <v>12641519</v>
      </c>
      <c r="O25" s="9">
        <v>12641519</v>
      </c>
      <c r="Q25" s="93">
        <v>0</v>
      </c>
      <c r="R25" s="93"/>
    </row>
    <row r="26" spans="1:18" ht="21.75" customHeight="1" x14ac:dyDescent="0.2">
      <c r="A26" s="8" t="s">
        <v>71</v>
      </c>
      <c r="C26" s="9">
        <v>258000</v>
      </c>
      <c r="E26" s="9">
        <v>3934806994</v>
      </c>
      <c r="G26" s="9">
        <v>3934275274</v>
      </c>
      <c r="I26" s="9">
        <v>531720</v>
      </c>
      <c r="K26" s="9">
        <v>258000</v>
      </c>
      <c r="M26" s="9">
        <v>3934806994</v>
      </c>
      <c r="O26" s="9">
        <v>3948227997</v>
      </c>
      <c r="Q26" s="93">
        <v>-13421002</v>
      </c>
      <c r="R26" s="93"/>
    </row>
    <row r="27" spans="1:18" ht="21.75" customHeight="1" x14ac:dyDescent="0.2">
      <c r="A27" s="8" t="s">
        <v>69</v>
      </c>
      <c r="C27" s="9">
        <v>5417095</v>
      </c>
      <c r="E27" s="9">
        <v>10556933760</v>
      </c>
      <c r="G27" s="9">
        <v>11391992914</v>
      </c>
      <c r="I27" s="9">
        <v>-835059153</v>
      </c>
      <c r="K27" s="9">
        <v>5417095</v>
      </c>
      <c r="M27" s="9">
        <v>10556933760</v>
      </c>
      <c r="O27" s="9">
        <v>11454485880</v>
      </c>
      <c r="Q27" s="93">
        <v>-897552119</v>
      </c>
      <c r="R27" s="93"/>
    </row>
    <row r="28" spans="1:18" ht="21.75" customHeight="1" x14ac:dyDescent="0.2">
      <c r="A28" s="8" t="s">
        <v>91</v>
      </c>
      <c r="C28" s="9">
        <v>6018326</v>
      </c>
      <c r="E28" s="9">
        <v>104809609497</v>
      </c>
      <c r="G28" s="9">
        <v>95342120683</v>
      </c>
      <c r="I28" s="9">
        <v>9467488814</v>
      </c>
      <c r="K28" s="9">
        <v>6018326</v>
      </c>
      <c r="M28" s="9">
        <v>104809609497</v>
      </c>
      <c r="O28" s="9">
        <v>99998640828</v>
      </c>
      <c r="Q28" s="93">
        <v>4810968669</v>
      </c>
      <c r="R28" s="93"/>
    </row>
    <row r="29" spans="1:18" ht="21.75" customHeight="1" x14ac:dyDescent="0.2">
      <c r="A29" s="8" t="s">
        <v>26</v>
      </c>
      <c r="C29" s="9">
        <v>8000000</v>
      </c>
      <c r="E29" s="9">
        <v>54693922400</v>
      </c>
      <c r="G29" s="9">
        <v>54686507151</v>
      </c>
      <c r="I29" s="9">
        <v>7415248</v>
      </c>
      <c r="K29" s="9">
        <v>8000000</v>
      </c>
      <c r="M29" s="9">
        <v>54693922400</v>
      </c>
      <c r="O29" s="9">
        <v>55724684198</v>
      </c>
      <c r="Q29" s="93">
        <v>-1030761798</v>
      </c>
      <c r="R29" s="93"/>
    </row>
    <row r="30" spans="1:18" ht="21.75" customHeight="1" x14ac:dyDescent="0.2">
      <c r="A30" s="8" t="s">
        <v>33</v>
      </c>
      <c r="C30" s="9">
        <v>3109557</v>
      </c>
      <c r="E30" s="9">
        <v>19099369569</v>
      </c>
      <c r="G30" s="9">
        <v>19067449129</v>
      </c>
      <c r="I30" s="9">
        <v>31920440</v>
      </c>
      <c r="K30" s="9">
        <v>3109557</v>
      </c>
      <c r="M30" s="9">
        <v>19099369569</v>
      </c>
      <c r="O30" s="9">
        <v>19369523125</v>
      </c>
      <c r="Q30" s="93">
        <v>-270153555</v>
      </c>
      <c r="R30" s="93"/>
    </row>
    <row r="31" spans="1:18" ht="21.75" customHeight="1" x14ac:dyDescent="0.2">
      <c r="A31" s="8" t="s">
        <v>32</v>
      </c>
      <c r="C31" s="9">
        <v>1000000</v>
      </c>
      <c r="E31" s="9">
        <v>60240711700</v>
      </c>
      <c r="G31" s="9">
        <v>60240711700</v>
      </c>
      <c r="I31" s="9">
        <v>0</v>
      </c>
      <c r="K31" s="9">
        <v>1000000</v>
      </c>
      <c r="M31" s="9">
        <v>60240711700</v>
      </c>
      <c r="O31" s="9">
        <v>60149434878</v>
      </c>
      <c r="Q31" s="93">
        <v>91276821</v>
      </c>
      <c r="R31" s="93"/>
    </row>
    <row r="32" spans="1:18" ht="21.75" customHeight="1" x14ac:dyDescent="0.2">
      <c r="A32" s="8" t="s">
        <v>93</v>
      </c>
      <c r="C32" s="9">
        <v>3308659</v>
      </c>
      <c r="E32" s="9">
        <v>88803592306</v>
      </c>
      <c r="G32" s="9">
        <v>79999983034</v>
      </c>
      <c r="I32" s="9">
        <v>8803609272</v>
      </c>
      <c r="K32" s="9">
        <v>3308659</v>
      </c>
      <c r="M32" s="9">
        <v>88803592306</v>
      </c>
      <c r="O32" s="9">
        <v>79999983034</v>
      </c>
      <c r="Q32" s="93">
        <v>8803609272</v>
      </c>
      <c r="R32" s="93"/>
    </row>
    <row r="33" spans="1:18" ht="21.75" customHeight="1" x14ac:dyDescent="0.2">
      <c r="A33" s="8" t="s">
        <v>19</v>
      </c>
      <c r="C33" s="9">
        <v>1675000</v>
      </c>
      <c r="E33" s="9">
        <v>6729649560</v>
      </c>
      <c r="G33" s="9">
        <v>6728687152</v>
      </c>
      <c r="I33" s="9">
        <v>962408</v>
      </c>
      <c r="K33" s="9">
        <v>1675000</v>
      </c>
      <c r="M33" s="9">
        <v>6729649560</v>
      </c>
      <c r="O33" s="9">
        <v>6786490600</v>
      </c>
      <c r="Q33" s="93">
        <v>-56841039</v>
      </c>
      <c r="R33" s="93"/>
    </row>
    <row r="34" spans="1:18" ht="21.75" customHeight="1" x14ac:dyDescent="0.2">
      <c r="A34" s="8" t="s">
        <v>38</v>
      </c>
      <c r="C34" s="9">
        <v>2433918</v>
      </c>
      <c r="E34" s="9">
        <v>12442614849</v>
      </c>
      <c r="G34" s="9">
        <v>12443822400</v>
      </c>
      <c r="I34" s="9">
        <v>-1207550</v>
      </c>
      <c r="K34" s="9">
        <v>2433918</v>
      </c>
      <c r="M34" s="9">
        <v>12442614849</v>
      </c>
      <c r="O34" s="9">
        <v>15008622562</v>
      </c>
      <c r="Q34" s="93">
        <v>-2566007712</v>
      </c>
      <c r="R34" s="93"/>
    </row>
    <row r="35" spans="1:18" ht="21.75" customHeight="1" x14ac:dyDescent="0.2">
      <c r="A35" s="8" t="s">
        <v>46</v>
      </c>
      <c r="C35" s="9">
        <v>4403851</v>
      </c>
      <c r="E35" s="9">
        <v>42867828563</v>
      </c>
      <c r="G35" s="9">
        <v>42861770828</v>
      </c>
      <c r="I35" s="9">
        <v>6057735</v>
      </c>
      <c r="K35" s="9">
        <v>4403851</v>
      </c>
      <c r="M35" s="9">
        <v>42867828563</v>
      </c>
      <c r="O35" s="9">
        <v>51385704236</v>
      </c>
      <c r="Q35" s="93">
        <v>-8517875672</v>
      </c>
      <c r="R35" s="93"/>
    </row>
    <row r="36" spans="1:18" ht="21.75" customHeight="1" x14ac:dyDescent="0.2">
      <c r="A36" s="8" t="s">
        <v>58</v>
      </c>
      <c r="C36" s="9">
        <v>10000</v>
      </c>
      <c r="E36" s="9">
        <v>10220381</v>
      </c>
      <c r="G36" s="9">
        <v>10220381</v>
      </c>
      <c r="I36" s="9">
        <v>0</v>
      </c>
      <c r="K36" s="9">
        <v>10000</v>
      </c>
      <c r="M36" s="9">
        <v>10220381</v>
      </c>
      <c r="O36" s="9">
        <v>10220381</v>
      </c>
      <c r="Q36" s="93">
        <v>0</v>
      </c>
      <c r="R36" s="93"/>
    </row>
    <row r="37" spans="1:18" ht="21.75" customHeight="1" x14ac:dyDescent="0.2">
      <c r="A37" s="8" t="s">
        <v>42</v>
      </c>
      <c r="C37" s="9">
        <v>10000</v>
      </c>
      <c r="E37" s="9">
        <v>4276683</v>
      </c>
      <c r="G37" s="9">
        <v>4276683</v>
      </c>
      <c r="I37" s="9">
        <v>0</v>
      </c>
      <c r="K37" s="9">
        <v>10000</v>
      </c>
      <c r="M37" s="9">
        <v>4276683</v>
      </c>
      <c r="O37" s="9">
        <v>4276683</v>
      </c>
      <c r="Q37" s="93">
        <v>0</v>
      </c>
      <c r="R37" s="93"/>
    </row>
    <row r="38" spans="1:18" ht="21.75" customHeight="1" x14ac:dyDescent="0.2">
      <c r="A38" s="8" t="s">
        <v>40</v>
      </c>
      <c r="C38" s="9">
        <v>10000</v>
      </c>
      <c r="E38" s="9">
        <v>7193957</v>
      </c>
      <c r="G38" s="9">
        <v>7193957</v>
      </c>
      <c r="I38" s="9">
        <v>0</v>
      </c>
      <c r="K38" s="9">
        <v>10000</v>
      </c>
      <c r="M38" s="9">
        <v>7193957</v>
      </c>
      <c r="O38" s="9">
        <v>7193957</v>
      </c>
      <c r="Q38" s="93">
        <v>0</v>
      </c>
      <c r="R38" s="93"/>
    </row>
    <row r="39" spans="1:18" ht="21.75" customHeight="1" x14ac:dyDescent="0.2">
      <c r="A39" s="8" t="s">
        <v>59</v>
      </c>
      <c r="C39" s="9">
        <v>10000</v>
      </c>
      <c r="E39" s="9">
        <v>13217036</v>
      </c>
      <c r="G39" s="9">
        <v>13217036</v>
      </c>
      <c r="I39" s="9">
        <v>0</v>
      </c>
      <c r="K39" s="9">
        <v>10000</v>
      </c>
      <c r="M39" s="9">
        <v>13217036</v>
      </c>
      <c r="O39" s="9">
        <v>13217036</v>
      </c>
      <c r="Q39" s="93">
        <v>0</v>
      </c>
      <c r="R39" s="93"/>
    </row>
    <row r="40" spans="1:18" ht="21.75" customHeight="1" x14ac:dyDescent="0.2">
      <c r="A40" s="8" t="s">
        <v>67</v>
      </c>
      <c r="C40" s="9">
        <v>750000</v>
      </c>
      <c r="E40" s="9">
        <v>6854105025</v>
      </c>
      <c r="G40" s="9">
        <v>6864348442</v>
      </c>
      <c r="I40" s="9">
        <v>-10243417</v>
      </c>
      <c r="K40" s="9">
        <v>750000</v>
      </c>
      <c r="M40" s="9">
        <v>6854105025</v>
      </c>
      <c r="O40" s="9">
        <v>6868757417</v>
      </c>
      <c r="Q40" s="93">
        <v>-14652392</v>
      </c>
      <c r="R40" s="93"/>
    </row>
    <row r="41" spans="1:18" ht="21.75" customHeight="1" x14ac:dyDescent="0.2">
      <c r="A41" s="8" t="s">
        <v>28</v>
      </c>
      <c r="C41" s="9">
        <v>980000</v>
      </c>
      <c r="E41" s="9">
        <v>51207879436</v>
      </c>
      <c r="G41" s="9">
        <v>51207879436</v>
      </c>
      <c r="I41" s="9">
        <v>0</v>
      </c>
      <c r="K41" s="9">
        <v>980000</v>
      </c>
      <c r="M41" s="9">
        <v>51207879436</v>
      </c>
      <c r="O41" s="9">
        <v>51536400238</v>
      </c>
      <c r="Q41" s="93">
        <v>-328520802</v>
      </c>
      <c r="R41" s="93"/>
    </row>
    <row r="42" spans="1:18" ht="21.75" customHeight="1" x14ac:dyDescent="0.2">
      <c r="A42" s="8" t="s">
        <v>84</v>
      </c>
      <c r="C42" s="9">
        <v>17636000</v>
      </c>
      <c r="E42" s="9">
        <v>171033928000</v>
      </c>
      <c r="G42" s="9">
        <v>170681188000</v>
      </c>
      <c r="I42" s="9">
        <v>352740000</v>
      </c>
      <c r="K42" s="9">
        <v>17636000</v>
      </c>
      <c r="M42" s="9">
        <v>171033928000</v>
      </c>
      <c r="O42" s="9">
        <v>180369526319</v>
      </c>
      <c r="Q42" s="93">
        <v>-9335598319</v>
      </c>
      <c r="R42" s="93"/>
    </row>
    <row r="43" spans="1:18" ht="21.75" customHeight="1" x14ac:dyDescent="0.2">
      <c r="A43" s="8" t="s">
        <v>50</v>
      </c>
      <c r="C43" s="9">
        <v>10000</v>
      </c>
      <c r="E43" s="9">
        <v>12701056</v>
      </c>
      <c r="G43" s="9">
        <v>12701056</v>
      </c>
      <c r="I43" s="9">
        <v>0</v>
      </c>
      <c r="K43" s="9">
        <v>10000</v>
      </c>
      <c r="M43" s="9">
        <v>12701056</v>
      </c>
      <c r="O43" s="9">
        <v>12701056</v>
      </c>
      <c r="Q43" s="93">
        <v>0</v>
      </c>
      <c r="R43" s="93"/>
    </row>
    <row r="44" spans="1:18" ht="21.75" customHeight="1" x14ac:dyDescent="0.2">
      <c r="A44" s="8" t="s">
        <v>65</v>
      </c>
      <c r="C44" s="9">
        <v>20376796</v>
      </c>
      <c r="E44" s="9">
        <v>40681198134</v>
      </c>
      <c r="G44" s="9">
        <v>40681198134</v>
      </c>
      <c r="I44" s="9">
        <v>0</v>
      </c>
      <c r="K44" s="9">
        <v>20376796</v>
      </c>
      <c r="M44" s="9">
        <v>40681198134</v>
      </c>
      <c r="O44" s="9">
        <v>40428009376</v>
      </c>
      <c r="Q44" s="93">
        <v>253188758</v>
      </c>
      <c r="R44" s="93"/>
    </row>
    <row r="45" spans="1:18" ht="21.75" customHeight="1" x14ac:dyDescent="0.2">
      <c r="A45" s="8" t="s">
        <v>43</v>
      </c>
      <c r="C45" s="9">
        <v>10000</v>
      </c>
      <c r="E45" s="9">
        <v>4286606</v>
      </c>
      <c r="G45" s="9">
        <v>4286606</v>
      </c>
      <c r="I45" s="9">
        <v>0</v>
      </c>
      <c r="K45" s="9">
        <v>10000</v>
      </c>
      <c r="M45" s="9">
        <v>4286606</v>
      </c>
      <c r="O45" s="9">
        <v>4286606</v>
      </c>
      <c r="Q45" s="93">
        <v>0</v>
      </c>
      <c r="R45" s="93"/>
    </row>
    <row r="46" spans="1:18" ht="21.75" customHeight="1" x14ac:dyDescent="0.2">
      <c r="A46" s="8" t="s">
        <v>48</v>
      </c>
      <c r="C46" s="9">
        <v>10000</v>
      </c>
      <c r="E46" s="9">
        <v>4256838</v>
      </c>
      <c r="G46" s="9">
        <v>4256838</v>
      </c>
      <c r="I46" s="9">
        <v>0</v>
      </c>
      <c r="K46" s="9">
        <v>10000</v>
      </c>
      <c r="M46" s="9">
        <v>4256838</v>
      </c>
      <c r="O46" s="9">
        <v>4256838</v>
      </c>
      <c r="Q46" s="93">
        <v>0</v>
      </c>
      <c r="R46" s="93"/>
    </row>
    <row r="47" spans="1:18" ht="21.75" customHeight="1" x14ac:dyDescent="0.2">
      <c r="A47" s="8" t="s">
        <v>88</v>
      </c>
      <c r="C47" s="9">
        <v>285000</v>
      </c>
      <c r="E47" s="9">
        <v>40578567216</v>
      </c>
      <c r="G47" s="9">
        <v>35557769412</v>
      </c>
      <c r="I47" s="9">
        <v>5020797804</v>
      </c>
      <c r="K47" s="9">
        <v>285000</v>
      </c>
      <c r="M47" s="9">
        <v>40578567216</v>
      </c>
      <c r="O47" s="9">
        <v>38542612666</v>
      </c>
      <c r="Q47" s="93">
        <v>2035954550</v>
      </c>
      <c r="R47" s="93"/>
    </row>
    <row r="48" spans="1:18" ht="21.75" customHeight="1" x14ac:dyDescent="0.2">
      <c r="A48" s="8" t="s">
        <v>60</v>
      </c>
      <c r="C48" s="9">
        <v>10000</v>
      </c>
      <c r="E48" s="9">
        <v>4296529</v>
      </c>
      <c r="G48" s="9">
        <v>4296529</v>
      </c>
      <c r="I48" s="9">
        <v>0</v>
      </c>
      <c r="K48" s="9">
        <v>10000</v>
      </c>
      <c r="M48" s="9">
        <v>4296529</v>
      </c>
      <c r="O48" s="9">
        <v>4296529</v>
      </c>
      <c r="Q48" s="93">
        <v>0</v>
      </c>
      <c r="R48" s="93"/>
    </row>
    <row r="49" spans="1:18" ht="21.75" customHeight="1" x14ac:dyDescent="0.2">
      <c r="A49" s="8" t="s">
        <v>21</v>
      </c>
      <c r="C49" s="9">
        <v>107173119</v>
      </c>
      <c r="E49" s="9">
        <v>205989627320</v>
      </c>
      <c r="G49" s="9">
        <v>206018367286</v>
      </c>
      <c r="I49" s="9">
        <v>-28739965</v>
      </c>
      <c r="K49" s="9">
        <v>107173119</v>
      </c>
      <c r="M49" s="9">
        <v>205989627320</v>
      </c>
      <c r="O49" s="9">
        <v>206983623609</v>
      </c>
      <c r="Q49" s="93">
        <v>-993996288</v>
      </c>
      <c r="R49" s="93"/>
    </row>
    <row r="50" spans="1:18" ht="21.75" customHeight="1" x14ac:dyDescent="0.2">
      <c r="A50" s="8" t="s">
        <v>23</v>
      </c>
      <c r="C50" s="9">
        <v>19373830</v>
      </c>
      <c r="E50" s="9">
        <v>34334189545</v>
      </c>
      <c r="G50" s="9">
        <v>34384762582</v>
      </c>
      <c r="I50" s="9">
        <v>-50573036</v>
      </c>
      <c r="K50" s="9">
        <v>19373830</v>
      </c>
      <c r="M50" s="9">
        <v>34334189545</v>
      </c>
      <c r="O50" s="9">
        <v>36505006652</v>
      </c>
      <c r="Q50" s="93">
        <v>-2170817106</v>
      </c>
      <c r="R50" s="93"/>
    </row>
    <row r="51" spans="1:18" ht="21.75" customHeight="1" x14ac:dyDescent="0.2">
      <c r="A51" s="8" t="s">
        <v>44</v>
      </c>
      <c r="C51" s="9">
        <v>10000</v>
      </c>
      <c r="E51" s="9">
        <v>11212651</v>
      </c>
      <c r="G51" s="9">
        <v>11212651</v>
      </c>
      <c r="I51" s="9">
        <v>0</v>
      </c>
      <c r="K51" s="9">
        <v>10000</v>
      </c>
      <c r="M51" s="9">
        <v>11212651</v>
      </c>
      <c r="O51" s="9">
        <v>11212651</v>
      </c>
      <c r="Q51" s="93">
        <v>0</v>
      </c>
      <c r="R51" s="93"/>
    </row>
    <row r="52" spans="1:18" ht="21.75" customHeight="1" x14ac:dyDescent="0.2">
      <c r="A52" s="8" t="s">
        <v>37</v>
      </c>
      <c r="C52" s="9">
        <v>1478215</v>
      </c>
      <c r="E52" s="9">
        <v>12922405786</v>
      </c>
      <c r="G52" s="9">
        <v>13094020029</v>
      </c>
      <c r="I52" s="9">
        <v>-171614242</v>
      </c>
      <c r="K52" s="9">
        <v>1478215</v>
      </c>
      <c r="M52" s="9">
        <v>12922405786</v>
      </c>
      <c r="O52" s="9">
        <v>4371081755</v>
      </c>
      <c r="Q52" s="93">
        <v>8551324031</v>
      </c>
      <c r="R52" s="93"/>
    </row>
    <row r="53" spans="1:18" ht="21.75" customHeight="1" x14ac:dyDescent="0.2">
      <c r="A53" s="8" t="s">
        <v>30</v>
      </c>
      <c r="C53" s="9">
        <v>2491443</v>
      </c>
      <c r="E53" s="9">
        <v>32286724941</v>
      </c>
      <c r="G53" s="9">
        <v>32286724941</v>
      </c>
      <c r="I53" s="9">
        <v>0</v>
      </c>
      <c r="K53" s="9">
        <v>2491443</v>
      </c>
      <c r="M53" s="9">
        <v>32286724941</v>
      </c>
      <c r="O53" s="9">
        <v>32741378174</v>
      </c>
      <c r="Q53" s="93">
        <v>-454653232</v>
      </c>
      <c r="R53" s="93"/>
    </row>
    <row r="54" spans="1:18" ht="21.75" customHeight="1" x14ac:dyDescent="0.2">
      <c r="A54" s="8" t="s">
        <v>90</v>
      </c>
      <c r="C54" s="9">
        <v>8873100</v>
      </c>
      <c r="E54" s="9">
        <v>117608011492</v>
      </c>
      <c r="G54" s="9">
        <v>117608011492</v>
      </c>
      <c r="I54" s="9">
        <v>0</v>
      </c>
      <c r="K54" s="9">
        <v>8873100</v>
      </c>
      <c r="M54" s="9">
        <v>117608011492</v>
      </c>
      <c r="O54" s="9">
        <v>116735133964</v>
      </c>
      <c r="Q54" s="93">
        <v>872877528</v>
      </c>
      <c r="R54" s="93"/>
    </row>
    <row r="55" spans="1:18" ht="21.75" customHeight="1" x14ac:dyDescent="0.2">
      <c r="A55" s="8" t="s">
        <v>85</v>
      </c>
      <c r="C55" s="9">
        <v>115000</v>
      </c>
      <c r="E55" s="9">
        <v>29677140223</v>
      </c>
      <c r="G55" s="9">
        <v>29672944265</v>
      </c>
      <c r="I55" s="9">
        <v>4195958</v>
      </c>
      <c r="K55" s="9">
        <v>115000</v>
      </c>
      <c r="M55" s="9">
        <v>29677140223</v>
      </c>
      <c r="O55" s="9">
        <v>29602390506</v>
      </c>
      <c r="Q55" s="93">
        <v>74749717</v>
      </c>
      <c r="R55" s="93"/>
    </row>
    <row r="56" spans="1:18" ht="21.75" customHeight="1" x14ac:dyDescent="0.2">
      <c r="A56" s="8" t="s">
        <v>39</v>
      </c>
      <c r="C56" s="9">
        <v>1500000</v>
      </c>
      <c r="E56" s="9">
        <v>28175506650</v>
      </c>
      <c r="G56" s="9">
        <v>28175506650</v>
      </c>
      <c r="I56" s="9">
        <v>0</v>
      </c>
      <c r="K56" s="9">
        <v>1500000</v>
      </c>
      <c r="M56" s="9">
        <v>28175506650</v>
      </c>
      <c r="O56" s="9">
        <v>28772398122</v>
      </c>
      <c r="Q56" s="93">
        <v>-596891472</v>
      </c>
      <c r="R56" s="93"/>
    </row>
    <row r="57" spans="1:18" ht="21.75" customHeight="1" x14ac:dyDescent="0.2">
      <c r="A57" s="8" t="s">
        <v>20</v>
      </c>
      <c r="C57" s="9">
        <v>80055229</v>
      </c>
      <c r="E57" s="9">
        <v>74273035944</v>
      </c>
      <c r="G57" s="9">
        <v>74149386249</v>
      </c>
      <c r="I57" s="9">
        <v>123649695</v>
      </c>
      <c r="K57" s="9">
        <v>80055229</v>
      </c>
      <c r="M57" s="9">
        <v>74273035944</v>
      </c>
      <c r="O57" s="9">
        <v>74533847411</v>
      </c>
      <c r="Q57" s="93">
        <v>-260811466</v>
      </c>
      <c r="R57" s="93"/>
    </row>
    <row r="58" spans="1:18" ht="21.75" customHeight="1" x14ac:dyDescent="0.2">
      <c r="A58" s="8" t="s">
        <v>66</v>
      </c>
      <c r="C58" s="9">
        <v>16859824</v>
      </c>
      <c r="E58" s="9">
        <v>92012236582</v>
      </c>
      <c r="G58" s="9">
        <v>92149059974</v>
      </c>
      <c r="I58" s="9">
        <v>-136823391</v>
      </c>
      <c r="K58" s="9">
        <v>16859824</v>
      </c>
      <c r="M58" s="9">
        <v>92012236582</v>
      </c>
      <c r="O58" s="9">
        <v>91714385136</v>
      </c>
      <c r="Q58" s="93">
        <v>297851446</v>
      </c>
      <c r="R58" s="93"/>
    </row>
    <row r="59" spans="1:18" ht="21.75" customHeight="1" x14ac:dyDescent="0.2">
      <c r="A59" s="8" t="s">
        <v>61</v>
      </c>
      <c r="C59" s="9">
        <v>10000</v>
      </c>
      <c r="E59" s="9">
        <v>5090345</v>
      </c>
      <c r="G59" s="9">
        <v>5090345</v>
      </c>
      <c r="I59" s="9">
        <v>0</v>
      </c>
      <c r="K59" s="9">
        <v>10000</v>
      </c>
      <c r="M59" s="9">
        <v>5090345</v>
      </c>
      <c r="O59" s="9">
        <v>5090345</v>
      </c>
      <c r="Q59" s="93">
        <v>0</v>
      </c>
      <c r="R59" s="93"/>
    </row>
    <row r="60" spans="1:18" ht="21.75" customHeight="1" x14ac:dyDescent="0.2">
      <c r="A60" s="8" t="s">
        <v>70</v>
      </c>
      <c r="C60" s="9">
        <v>38525000</v>
      </c>
      <c r="E60" s="9">
        <v>543973080902</v>
      </c>
      <c r="G60" s="9">
        <v>543054990939</v>
      </c>
      <c r="I60" s="9">
        <v>918089963</v>
      </c>
      <c r="K60" s="9">
        <v>38525000</v>
      </c>
      <c r="M60" s="9">
        <v>543973080902</v>
      </c>
      <c r="O60" s="9">
        <v>540424154925</v>
      </c>
      <c r="Q60" s="93">
        <v>3548925977</v>
      </c>
      <c r="R60" s="93"/>
    </row>
    <row r="61" spans="1:18" ht="21.75" customHeight="1" x14ac:dyDescent="0.2">
      <c r="A61" s="8" t="s">
        <v>45</v>
      </c>
      <c r="C61" s="9">
        <v>29700000</v>
      </c>
      <c r="E61" s="9">
        <v>45620208612</v>
      </c>
      <c r="G61" s="9">
        <v>45687906376</v>
      </c>
      <c r="I61" s="9">
        <v>-67697764</v>
      </c>
      <c r="K61" s="9">
        <v>29700000</v>
      </c>
      <c r="M61" s="9">
        <v>45620208612</v>
      </c>
      <c r="O61" s="9">
        <v>45733054593</v>
      </c>
      <c r="Q61" s="93">
        <v>-112845981</v>
      </c>
      <c r="R61" s="93"/>
    </row>
    <row r="62" spans="1:18" ht="21.75" customHeight="1" x14ac:dyDescent="0.2">
      <c r="A62" s="8" t="s">
        <v>56</v>
      </c>
      <c r="C62" s="9">
        <v>10000</v>
      </c>
      <c r="E62" s="9">
        <v>14080311</v>
      </c>
      <c r="G62" s="9">
        <v>14080311</v>
      </c>
      <c r="I62" s="9">
        <v>0</v>
      </c>
      <c r="K62" s="9">
        <v>10000</v>
      </c>
      <c r="M62" s="9">
        <v>14080311</v>
      </c>
      <c r="O62" s="9">
        <v>14080311</v>
      </c>
      <c r="Q62" s="93">
        <v>0</v>
      </c>
      <c r="R62" s="93"/>
    </row>
    <row r="63" spans="1:18" ht="21.75" customHeight="1" x14ac:dyDescent="0.2">
      <c r="A63" s="8" t="s">
        <v>31</v>
      </c>
      <c r="C63" s="9">
        <v>3720858</v>
      </c>
      <c r="E63" s="9">
        <v>39763871417</v>
      </c>
      <c r="G63" s="9">
        <v>39757873227</v>
      </c>
      <c r="I63" s="9">
        <v>5998190</v>
      </c>
      <c r="K63" s="9">
        <v>3720858</v>
      </c>
      <c r="M63" s="9">
        <v>39763871417</v>
      </c>
      <c r="O63" s="9">
        <v>39783295947</v>
      </c>
      <c r="Q63" s="93">
        <v>-19424529</v>
      </c>
      <c r="R63" s="93"/>
    </row>
    <row r="64" spans="1:18" ht="21.75" customHeight="1" x14ac:dyDescent="0.2">
      <c r="A64" s="8" t="s">
        <v>52</v>
      </c>
      <c r="C64" s="9">
        <v>10000</v>
      </c>
      <c r="E64" s="9">
        <v>12304148</v>
      </c>
      <c r="G64" s="9">
        <v>12304148</v>
      </c>
      <c r="I64" s="9">
        <v>0</v>
      </c>
      <c r="K64" s="9">
        <v>10000</v>
      </c>
      <c r="M64" s="9">
        <v>12304148</v>
      </c>
      <c r="O64" s="9">
        <v>12304148</v>
      </c>
      <c r="Q64" s="93">
        <v>0</v>
      </c>
      <c r="R64" s="93"/>
    </row>
    <row r="65" spans="1:18" ht="21.75" customHeight="1" x14ac:dyDescent="0.2">
      <c r="A65" s="8" t="s">
        <v>51</v>
      </c>
      <c r="C65" s="9">
        <v>10000</v>
      </c>
      <c r="E65" s="9">
        <v>7233648</v>
      </c>
      <c r="G65" s="9">
        <v>7233648</v>
      </c>
      <c r="I65" s="9">
        <v>0</v>
      </c>
      <c r="K65" s="9">
        <v>10000</v>
      </c>
      <c r="M65" s="9">
        <v>7233648</v>
      </c>
      <c r="O65" s="9">
        <v>7233648</v>
      </c>
      <c r="Q65" s="93">
        <v>0</v>
      </c>
      <c r="R65" s="93"/>
    </row>
    <row r="66" spans="1:18" ht="21.75" customHeight="1" x14ac:dyDescent="0.2">
      <c r="A66" s="8" t="s">
        <v>57</v>
      </c>
      <c r="C66" s="9">
        <v>10000</v>
      </c>
      <c r="E66" s="9">
        <v>6122305</v>
      </c>
      <c r="G66" s="9">
        <v>6122305</v>
      </c>
      <c r="I66" s="9">
        <v>0</v>
      </c>
      <c r="K66" s="9">
        <v>10000</v>
      </c>
      <c r="M66" s="9">
        <v>6122305</v>
      </c>
      <c r="O66" s="9">
        <v>6122305</v>
      </c>
      <c r="Q66" s="93">
        <v>0</v>
      </c>
      <c r="R66" s="93"/>
    </row>
    <row r="67" spans="1:18" ht="21.75" customHeight="1" x14ac:dyDescent="0.2">
      <c r="A67" s="8" t="s">
        <v>54</v>
      </c>
      <c r="C67" s="9">
        <v>10000</v>
      </c>
      <c r="E67" s="9">
        <v>13584176</v>
      </c>
      <c r="G67" s="9">
        <v>13584176</v>
      </c>
      <c r="I67" s="9">
        <v>0</v>
      </c>
      <c r="K67" s="9">
        <v>10000</v>
      </c>
      <c r="M67" s="9">
        <v>13584176</v>
      </c>
      <c r="O67" s="9">
        <v>13584176</v>
      </c>
      <c r="Q67" s="93">
        <v>0</v>
      </c>
      <c r="R67" s="93"/>
    </row>
    <row r="68" spans="1:18" ht="21.75" customHeight="1" x14ac:dyDescent="0.2">
      <c r="A68" s="8" t="s">
        <v>68</v>
      </c>
      <c r="C68" s="9">
        <v>54575949</v>
      </c>
      <c r="E68" s="9">
        <v>180170613893</v>
      </c>
      <c r="G68" s="9">
        <v>180439566249</v>
      </c>
      <c r="I68" s="9">
        <v>-268952355</v>
      </c>
      <c r="K68" s="9">
        <v>54575949</v>
      </c>
      <c r="M68" s="9">
        <v>180170613893</v>
      </c>
      <c r="O68" s="9">
        <v>181481980656</v>
      </c>
      <c r="Q68" s="93">
        <v>-1311366762</v>
      </c>
      <c r="R68" s="93"/>
    </row>
    <row r="69" spans="1:18" ht="21.75" customHeight="1" x14ac:dyDescent="0.2">
      <c r="A69" s="8" t="s">
        <v>64</v>
      </c>
      <c r="C69" s="9">
        <v>22728</v>
      </c>
      <c r="E69" s="9">
        <v>77692716</v>
      </c>
      <c r="G69" s="9">
        <v>77558223</v>
      </c>
      <c r="I69" s="9">
        <v>134493</v>
      </c>
      <c r="K69" s="9">
        <v>22728</v>
      </c>
      <c r="M69" s="9">
        <v>77692716</v>
      </c>
      <c r="O69" s="9">
        <v>77419266</v>
      </c>
      <c r="Q69" s="93">
        <v>273450</v>
      </c>
      <c r="R69" s="93"/>
    </row>
    <row r="70" spans="1:18" ht="21.75" customHeight="1" x14ac:dyDescent="0.2">
      <c r="A70" s="8" t="s">
        <v>122</v>
      </c>
      <c r="C70" s="9">
        <v>810000</v>
      </c>
      <c r="E70" s="9">
        <v>728603606250</v>
      </c>
      <c r="G70" s="9">
        <v>728603606250</v>
      </c>
      <c r="I70" s="9">
        <v>0</v>
      </c>
      <c r="K70" s="9">
        <v>810000</v>
      </c>
      <c r="M70" s="9">
        <v>728603606250</v>
      </c>
      <c r="O70" s="9">
        <v>728603606250</v>
      </c>
      <c r="Q70" s="93">
        <v>0</v>
      </c>
      <c r="R70" s="93"/>
    </row>
    <row r="71" spans="1:18" ht="21.75" customHeight="1" x14ac:dyDescent="0.2">
      <c r="A71" s="8" t="s">
        <v>119</v>
      </c>
      <c r="C71" s="9">
        <v>250000</v>
      </c>
      <c r="E71" s="9">
        <v>249864062500</v>
      </c>
      <c r="G71" s="9">
        <v>249864062500</v>
      </c>
      <c r="I71" s="9">
        <v>0</v>
      </c>
      <c r="K71" s="9">
        <v>250000</v>
      </c>
      <c r="M71" s="9">
        <v>249864062500</v>
      </c>
      <c r="O71" s="9">
        <v>249864062500</v>
      </c>
      <c r="Q71" s="93">
        <v>0</v>
      </c>
      <c r="R71" s="93"/>
    </row>
    <row r="72" spans="1:18" ht="21.75" customHeight="1" x14ac:dyDescent="0.2">
      <c r="A72" s="8" t="s">
        <v>155</v>
      </c>
      <c r="C72" s="9">
        <v>1000000</v>
      </c>
      <c r="E72" s="9">
        <v>999456250000</v>
      </c>
      <c r="G72" s="9">
        <v>1000000000000</v>
      </c>
      <c r="I72" s="9">
        <v>-543749999</v>
      </c>
      <c r="K72" s="9">
        <v>1000000</v>
      </c>
      <c r="M72" s="9">
        <v>999456250000</v>
      </c>
      <c r="O72" s="9">
        <v>1000000000000</v>
      </c>
      <c r="Q72" s="93">
        <v>-543749999</v>
      </c>
      <c r="R72" s="93"/>
    </row>
    <row r="73" spans="1:18" ht="21.75" customHeight="1" x14ac:dyDescent="0.2">
      <c r="A73" s="8" t="s">
        <v>146</v>
      </c>
      <c r="C73" s="9">
        <v>2940000</v>
      </c>
      <c r="E73" s="9">
        <v>2412001460675</v>
      </c>
      <c r="G73" s="9">
        <v>2398702256052</v>
      </c>
      <c r="I73" s="9">
        <v>13299204623</v>
      </c>
      <c r="K73" s="9">
        <v>2940000</v>
      </c>
      <c r="M73" s="9">
        <v>2412001460675</v>
      </c>
      <c r="O73" s="9">
        <v>2356956387717</v>
      </c>
      <c r="Q73" s="93">
        <v>55045072958</v>
      </c>
      <c r="R73" s="93"/>
    </row>
    <row r="74" spans="1:18" ht="21.75" customHeight="1" x14ac:dyDescent="0.2">
      <c r="A74" s="8" t="s">
        <v>128</v>
      </c>
      <c r="C74" s="9">
        <v>817000</v>
      </c>
      <c r="E74" s="9">
        <v>672988923186</v>
      </c>
      <c r="G74" s="9">
        <v>658870674160</v>
      </c>
      <c r="I74" s="9">
        <v>14118249026</v>
      </c>
      <c r="K74" s="9">
        <v>817000</v>
      </c>
      <c r="M74" s="9">
        <v>672988923186</v>
      </c>
      <c r="O74" s="9">
        <v>679243740279</v>
      </c>
      <c r="Q74" s="93">
        <v>-6254817092</v>
      </c>
      <c r="R74" s="93"/>
    </row>
    <row r="75" spans="1:18" ht="21.75" customHeight="1" x14ac:dyDescent="0.2">
      <c r="A75" s="8" t="s">
        <v>140</v>
      </c>
      <c r="C75" s="9">
        <v>1686341</v>
      </c>
      <c r="E75" s="9">
        <v>1579158065597</v>
      </c>
      <c r="G75" s="9">
        <v>1511960208641</v>
      </c>
      <c r="I75" s="9">
        <v>67197856956</v>
      </c>
      <c r="K75" s="9">
        <v>1686341</v>
      </c>
      <c r="M75" s="9">
        <v>1579158065597</v>
      </c>
      <c r="O75" s="9">
        <v>1563365642229</v>
      </c>
      <c r="Q75" s="93">
        <v>15792423368</v>
      </c>
      <c r="R75" s="93"/>
    </row>
    <row r="76" spans="1:18" ht="21.75" customHeight="1" x14ac:dyDescent="0.2">
      <c r="A76" s="8" t="s">
        <v>131</v>
      </c>
      <c r="C76" s="9">
        <v>380000</v>
      </c>
      <c r="E76" s="9">
        <v>296071723415</v>
      </c>
      <c r="G76" s="9">
        <v>296071723415</v>
      </c>
      <c r="I76" s="9">
        <v>0</v>
      </c>
      <c r="K76" s="9">
        <v>380000</v>
      </c>
      <c r="M76" s="9">
        <v>296071723415</v>
      </c>
      <c r="O76" s="9">
        <v>302315526500</v>
      </c>
      <c r="Q76" s="93">
        <v>-6243803084</v>
      </c>
      <c r="R76" s="93"/>
    </row>
    <row r="77" spans="1:18" ht="21.75" customHeight="1" x14ac:dyDescent="0.2">
      <c r="A77" s="8" t="s">
        <v>107</v>
      </c>
      <c r="C77" s="9">
        <v>350037</v>
      </c>
      <c r="E77" s="9">
        <v>287049190586</v>
      </c>
      <c r="G77" s="9">
        <v>277078560565</v>
      </c>
      <c r="I77" s="9">
        <v>9970630021</v>
      </c>
      <c r="K77" s="9">
        <v>350037</v>
      </c>
      <c r="M77" s="9">
        <v>287049190586</v>
      </c>
      <c r="O77" s="9">
        <v>251889600514</v>
      </c>
      <c r="Q77" s="93">
        <v>35159590072</v>
      </c>
      <c r="R77" s="93"/>
    </row>
    <row r="78" spans="1:18" ht="21.75" customHeight="1" x14ac:dyDescent="0.2">
      <c r="A78" s="8" t="s">
        <v>134</v>
      </c>
      <c r="C78" s="9">
        <v>275000</v>
      </c>
      <c r="E78" s="9">
        <v>262649856442</v>
      </c>
      <c r="G78" s="9">
        <v>257966404454</v>
      </c>
      <c r="I78" s="9">
        <v>4683451988</v>
      </c>
      <c r="K78" s="9">
        <v>275000</v>
      </c>
      <c r="M78" s="9">
        <v>262649856442</v>
      </c>
      <c r="O78" s="9">
        <v>256473966409</v>
      </c>
      <c r="Q78" s="93">
        <v>6175890033</v>
      </c>
      <c r="R78" s="93"/>
    </row>
    <row r="79" spans="1:18" ht="21.75" customHeight="1" x14ac:dyDescent="0.2">
      <c r="A79" s="8" t="s">
        <v>103</v>
      </c>
      <c r="C79" s="9">
        <v>3275000</v>
      </c>
      <c r="E79" s="9">
        <v>2953500985120</v>
      </c>
      <c r="G79" s="9">
        <v>3184230207849</v>
      </c>
      <c r="I79" s="9">
        <v>-230729222728</v>
      </c>
      <c r="K79" s="9">
        <v>3275000</v>
      </c>
      <c r="M79" s="9">
        <v>2953500985120</v>
      </c>
      <c r="O79" s="9">
        <v>2945897296875</v>
      </c>
      <c r="Q79" s="93">
        <v>7603688245</v>
      </c>
      <c r="R79" s="93"/>
    </row>
    <row r="80" spans="1:18" ht="21.75" customHeight="1" x14ac:dyDescent="0.2">
      <c r="A80" s="8" t="s">
        <v>152</v>
      </c>
      <c r="C80" s="9">
        <v>1068750</v>
      </c>
      <c r="E80" s="9">
        <v>864230862557</v>
      </c>
      <c r="G80" s="9">
        <v>858984017081</v>
      </c>
      <c r="I80" s="9">
        <v>5246845476</v>
      </c>
      <c r="K80" s="9">
        <v>1068750</v>
      </c>
      <c r="M80" s="9">
        <v>864230862557</v>
      </c>
      <c r="O80" s="9">
        <v>1000136250000</v>
      </c>
      <c r="Q80" s="93">
        <v>-135905387442</v>
      </c>
      <c r="R80" s="93"/>
    </row>
    <row r="81" spans="1:18" ht="21.75" customHeight="1" x14ac:dyDescent="0.2">
      <c r="A81" s="8" t="s">
        <v>137</v>
      </c>
      <c r="C81" s="9">
        <v>228899</v>
      </c>
      <c r="E81" s="9">
        <v>204510708862</v>
      </c>
      <c r="G81" s="9">
        <v>199926067157</v>
      </c>
      <c r="I81" s="9">
        <v>4584641705</v>
      </c>
      <c r="K81" s="9">
        <v>228899</v>
      </c>
      <c r="M81" s="9">
        <v>204510708862</v>
      </c>
      <c r="O81" s="9">
        <v>200733641270</v>
      </c>
      <c r="Q81" s="93">
        <v>3777067592</v>
      </c>
      <c r="R81" s="93"/>
    </row>
    <row r="82" spans="1:18" ht="21.75" customHeight="1" x14ac:dyDescent="0.2">
      <c r="A82" s="8" t="s">
        <v>113</v>
      </c>
      <c r="C82" s="9">
        <v>1700000</v>
      </c>
      <c r="E82" s="9">
        <v>1699075625000</v>
      </c>
      <c r="G82" s="9">
        <v>1699075625000</v>
      </c>
      <c r="I82" s="9">
        <v>0</v>
      </c>
      <c r="K82" s="9">
        <v>1700000</v>
      </c>
      <c r="M82" s="9">
        <v>1699075625000</v>
      </c>
      <c r="O82" s="9">
        <v>1699075625000</v>
      </c>
      <c r="Q82" s="93">
        <v>0</v>
      </c>
      <c r="R82" s="93"/>
    </row>
    <row r="83" spans="1:18" ht="21.75" customHeight="1" x14ac:dyDescent="0.2">
      <c r="A83" s="8" t="s">
        <v>143</v>
      </c>
      <c r="C83" s="9">
        <v>1095000</v>
      </c>
      <c r="E83" s="9">
        <v>924875850155</v>
      </c>
      <c r="G83" s="9">
        <v>920401924175</v>
      </c>
      <c r="I83" s="9">
        <v>4473925980</v>
      </c>
      <c r="K83" s="9">
        <v>1095000</v>
      </c>
      <c r="M83" s="9">
        <v>924875850155</v>
      </c>
      <c r="O83" s="9">
        <v>903095009930</v>
      </c>
      <c r="Q83" s="93">
        <v>21780840225</v>
      </c>
      <c r="R83" s="93"/>
    </row>
    <row r="84" spans="1:18" ht="21.75" customHeight="1" x14ac:dyDescent="0.2">
      <c r="A84" s="8" t="s">
        <v>149</v>
      </c>
      <c r="C84" s="9">
        <v>1300000</v>
      </c>
      <c r="E84" s="9">
        <v>1133247361504</v>
      </c>
      <c r="G84" s="9">
        <v>1125510070945</v>
      </c>
      <c r="I84" s="9">
        <v>7737290559</v>
      </c>
      <c r="K84" s="9">
        <v>1300000</v>
      </c>
      <c r="M84" s="9">
        <v>1133247361504</v>
      </c>
      <c r="O84" s="9">
        <v>1100744244689</v>
      </c>
      <c r="Q84" s="93">
        <v>32503116815</v>
      </c>
      <c r="R84" s="93"/>
    </row>
    <row r="85" spans="1:18" ht="21.75" customHeight="1" x14ac:dyDescent="0.2">
      <c r="A85" s="8" t="s">
        <v>125</v>
      </c>
      <c r="C85" s="9">
        <v>730000</v>
      </c>
      <c r="E85" s="9">
        <v>707714970625</v>
      </c>
      <c r="G85" s="9">
        <v>707714970625</v>
      </c>
      <c r="I85" s="9">
        <v>0</v>
      </c>
      <c r="K85" s="9">
        <v>730000</v>
      </c>
      <c r="M85" s="9">
        <v>707714970625</v>
      </c>
      <c r="O85" s="9">
        <v>707714970625</v>
      </c>
      <c r="Q85" s="93">
        <v>0</v>
      </c>
      <c r="R85" s="93"/>
    </row>
    <row r="86" spans="1:18" ht="21.75" customHeight="1" x14ac:dyDescent="0.2">
      <c r="A86" s="11" t="s">
        <v>116</v>
      </c>
      <c r="C86" s="22">
        <v>1000000</v>
      </c>
      <c r="E86" s="13">
        <v>999456250000</v>
      </c>
      <c r="G86" s="13">
        <v>999456250000</v>
      </c>
      <c r="I86" s="13">
        <v>0</v>
      </c>
      <c r="K86" s="22">
        <v>1000000</v>
      </c>
      <c r="M86" s="13">
        <v>999456250000</v>
      </c>
      <c r="O86" s="13">
        <v>1000000000000</v>
      </c>
      <c r="Q86" s="106">
        <v>-543749999</v>
      </c>
      <c r="R86" s="106"/>
    </row>
    <row r="87" spans="1:18" ht="21.75" customHeight="1" x14ac:dyDescent="0.2">
      <c r="A87" s="15" t="s">
        <v>73</v>
      </c>
      <c r="C87" s="22"/>
      <c r="E87" s="16">
        <v>20024506235081</v>
      </c>
      <c r="G87" s="16">
        <v>20072013390488</v>
      </c>
      <c r="I87" s="16">
        <v>-47507155394</v>
      </c>
      <c r="K87" s="22"/>
      <c r="M87" s="16">
        <v>20024506235081</v>
      </c>
      <c r="O87" s="16">
        <v>19978439004065</v>
      </c>
      <c r="Q87" s="120">
        <v>46067231039</v>
      </c>
      <c r="R87" s="120"/>
    </row>
  </sheetData>
  <mergeCells count="8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rightToLeft="1" view="pageBreakPreview" zoomScaleNormal="100" zoomScaleSheetLayoutView="100" workbookViewId="0">
      <selection activeCell="Y69" sqref="Y69:AB7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20.285156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ht="21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 ht="14.45" customHeight="1" x14ac:dyDescent="0.2">
      <c r="A4" s="1" t="s">
        <v>3</v>
      </c>
      <c r="B4" s="101" t="s">
        <v>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</row>
    <row r="5" spans="1:28" ht="14.45" customHeight="1" x14ac:dyDescent="0.2">
      <c r="A5" s="101" t="s">
        <v>5</v>
      </c>
      <c r="B5" s="101"/>
      <c r="C5" s="101" t="s">
        <v>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28" ht="14.45" customHeight="1" x14ac:dyDescent="0.2">
      <c r="F6" s="98" t="s">
        <v>7</v>
      </c>
      <c r="G6" s="98"/>
      <c r="H6" s="98"/>
      <c r="I6" s="98"/>
      <c r="J6" s="98"/>
      <c r="L6" s="98" t="s">
        <v>8</v>
      </c>
      <c r="M6" s="98"/>
      <c r="N6" s="98"/>
      <c r="O6" s="98"/>
      <c r="P6" s="98"/>
      <c r="Q6" s="98"/>
      <c r="R6" s="98"/>
      <c r="T6" s="98" t="s">
        <v>9</v>
      </c>
      <c r="U6" s="98"/>
      <c r="V6" s="98"/>
      <c r="W6" s="98"/>
      <c r="X6" s="98"/>
      <c r="Y6" s="98"/>
      <c r="Z6" s="98"/>
      <c r="AA6" s="98"/>
      <c r="AB6" s="98"/>
    </row>
    <row r="7" spans="1:28" ht="14.45" customHeight="1" x14ac:dyDescent="0.2">
      <c r="F7" s="3"/>
      <c r="G7" s="3"/>
      <c r="H7" s="3"/>
      <c r="I7" s="3"/>
      <c r="J7" s="3"/>
      <c r="L7" s="97" t="s">
        <v>10</v>
      </c>
      <c r="M7" s="97"/>
      <c r="N7" s="97"/>
      <c r="O7" s="3"/>
      <c r="P7" s="97" t="s">
        <v>11</v>
      </c>
      <c r="Q7" s="97"/>
      <c r="R7" s="9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98" t="s">
        <v>12</v>
      </c>
      <c r="B8" s="98"/>
      <c r="C8" s="98"/>
      <c r="E8" s="98" t="s">
        <v>13</v>
      </c>
      <c r="F8" s="9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99" t="s">
        <v>19</v>
      </c>
      <c r="B9" s="99"/>
      <c r="C9" s="99"/>
      <c r="E9" s="100">
        <v>1675000</v>
      </c>
      <c r="F9" s="100"/>
      <c r="H9" s="6">
        <v>7056959395</v>
      </c>
      <c r="J9" s="6">
        <v>6831034747.5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4049</v>
      </c>
      <c r="X9" s="6">
        <v>7056959395</v>
      </c>
      <c r="Z9" s="6">
        <v>6729649560.25</v>
      </c>
      <c r="AB9" s="7">
        <v>0.02</v>
      </c>
    </row>
    <row r="10" spans="1:28" ht="21.75" customHeight="1" x14ac:dyDescent="0.2">
      <c r="A10" s="96" t="s">
        <v>20</v>
      </c>
      <c r="B10" s="96"/>
      <c r="C10" s="96"/>
      <c r="E10" s="93">
        <v>80055229</v>
      </c>
      <c r="F10" s="93"/>
      <c r="H10" s="9">
        <v>79254694032</v>
      </c>
      <c r="J10" s="9">
        <v>69030233407.372299</v>
      </c>
      <c r="L10" s="9">
        <v>0</v>
      </c>
      <c r="N10" s="9">
        <v>0</v>
      </c>
      <c r="P10" s="9">
        <v>0</v>
      </c>
      <c r="R10" s="9">
        <v>0</v>
      </c>
      <c r="T10" s="9">
        <v>80055229</v>
      </c>
      <c r="V10" s="9">
        <v>935</v>
      </c>
      <c r="X10" s="9">
        <v>79254694032</v>
      </c>
      <c r="Z10" s="9">
        <v>74273035944.641098</v>
      </c>
      <c r="AB10" s="10">
        <v>0.19</v>
      </c>
    </row>
    <row r="11" spans="1:28" ht="21.75" customHeight="1" x14ac:dyDescent="0.2">
      <c r="A11" s="96" t="s">
        <v>21</v>
      </c>
      <c r="B11" s="96"/>
      <c r="C11" s="96"/>
      <c r="E11" s="93">
        <v>67939560</v>
      </c>
      <c r="F11" s="93"/>
      <c r="H11" s="9">
        <v>145176983208</v>
      </c>
      <c r="J11" s="9">
        <v>206018367286.867</v>
      </c>
      <c r="L11" s="9">
        <v>39233559</v>
      </c>
      <c r="N11" s="9">
        <v>0</v>
      </c>
      <c r="P11" s="9">
        <v>0</v>
      </c>
      <c r="R11" s="9">
        <v>0</v>
      </c>
      <c r="T11" s="9">
        <v>107173119</v>
      </c>
      <c r="V11" s="9">
        <v>1937</v>
      </c>
      <c r="X11" s="9">
        <v>145176983208</v>
      </c>
      <c r="Z11" s="9">
        <v>205989627320.48199</v>
      </c>
      <c r="AB11" s="10">
        <v>0.53</v>
      </c>
    </row>
    <row r="12" spans="1:28" ht="21.75" customHeight="1" x14ac:dyDescent="0.2">
      <c r="A12" s="96" t="s">
        <v>22</v>
      </c>
      <c r="B12" s="96"/>
      <c r="C12" s="96"/>
      <c r="E12" s="93">
        <v>166631</v>
      </c>
      <c r="F12" s="93"/>
      <c r="H12" s="9">
        <v>16246775821</v>
      </c>
      <c r="J12" s="9">
        <v>11830287526.5735</v>
      </c>
      <c r="L12" s="9">
        <v>0</v>
      </c>
      <c r="N12" s="9">
        <v>0</v>
      </c>
      <c r="P12" s="9">
        <v>0</v>
      </c>
      <c r="R12" s="9">
        <v>0</v>
      </c>
      <c r="T12" s="9">
        <v>166631</v>
      </c>
      <c r="V12" s="9">
        <v>71610</v>
      </c>
      <c r="X12" s="9">
        <v>16246775821</v>
      </c>
      <c r="Z12" s="9">
        <v>11840208103.1157</v>
      </c>
      <c r="AB12" s="10">
        <v>0.03</v>
      </c>
    </row>
    <row r="13" spans="1:28" ht="21.75" customHeight="1" x14ac:dyDescent="0.2">
      <c r="A13" s="96" t="s">
        <v>23</v>
      </c>
      <c r="B13" s="96"/>
      <c r="C13" s="96"/>
      <c r="E13" s="93">
        <v>19373830</v>
      </c>
      <c r="F13" s="93"/>
      <c r="H13" s="9">
        <v>35129056082</v>
      </c>
      <c r="J13" s="9">
        <v>35929787379.672897</v>
      </c>
      <c r="L13" s="9">
        <v>0</v>
      </c>
      <c r="N13" s="9">
        <v>0</v>
      </c>
      <c r="P13" s="9">
        <v>0</v>
      </c>
      <c r="R13" s="9">
        <v>0</v>
      </c>
      <c r="T13" s="9">
        <v>19373830</v>
      </c>
      <c r="V13" s="9">
        <v>1786</v>
      </c>
      <c r="X13" s="9">
        <v>35129056082</v>
      </c>
      <c r="Z13" s="9">
        <v>34334189545.2626</v>
      </c>
      <c r="AB13" s="10">
        <v>0.09</v>
      </c>
    </row>
    <row r="14" spans="1:28" ht="21.75" customHeight="1" x14ac:dyDescent="0.2">
      <c r="A14" s="96" t="s">
        <v>24</v>
      </c>
      <c r="B14" s="96"/>
      <c r="C14" s="96"/>
      <c r="E14" s="93">
        <v>62980612</v>
      </c>
      <c r="F14" s="93"/>
      <c r="H14" s="9">
        <v>112200919555</v>
      </c>
      <c r="J14" s="9">
        <v>131674377328.489</v>
      </c>
      <c r="L14" s="9">
        <v>0</v>
      </c>
      <c r="N14" s="9">
        <v>0</v>
      </c>
      <c r="P14" s="9">
        <v>0</v>
      </c>
      <c r="R14" s="9">
        <v>0</v>
      </c>
      <c r="T14" s="9">
        <v>62980612</v>
      </c>
      <c r="V14" s="9">
        <v>2052</v>
      </c>
      <c r="X14" s="9">
        <v>112200919555</v>
      </c>
      <c r="Z14" s="9">
        <v>128237219875.67999</v>
      </c>
      <c r="AB14" s="10">
        <v>0.33</v>
      </c>
    </row>
    <row r="15" spans="1:28" ht="21.75" customHeight="1" x14ac:dyDescent="0.2">
      <c r="A15" s="96" t="s">
        <v>25</v>
      </c>
      <c r="B15" s="96"/>
      <c r="C15" s="96"/>
      <c r="E15" s="93">
        <v>4300000</v>
      </c>
      <c r="F15" s="93"/>
      <c r="H15" s="9">
        <v>30177267281</v>
      </c>
      <c r="J15" s="9">
        <v>26155244930</v>
      </c>
      <c r="L15" s="9">
        <v>819599</v>
      </c>
      <c r="N15" s="9">
        <v>0</v>
      </c>
      <c r="P15" s="9">
        <v>0</v>
      </c>
      <c r="R15" s="9">
        <v>0</v>
      </c>
      <c r="T15" s="9">
        <v>5119599</v>
      </c>
      <c r="V15" s="9">
        <v>5170</v>
      </c>
      <c r="X15" s="9">
        <v>30177267281</v>
      </c>
      <c r="Z15" s="9">
        <v>26263726663.604099</v>
      </c>
      <c r="AB15" s="10">
        <v>7.0000000000000007E-2</v>
      </c>
    </row>
    <row r="16" spans="1:28" ht="21.75" customHeight="1" x14ac:dyDescent="0.2">
      <c r="A16" s="96" t="s">
        <v>26</v>
      </c>
      <c r="B16" s="96"/>
      <c r="C16" s="96"/>
      <c r="E16" s="93">
        <v>8000000</v>
      </c>
      <c r="F16" s="93"/>
      <c r="H16" s="9">
        <v>70014719255</v>
      </c>
      <c r="J16" s="9">
        <v>55011448800</v>
      </c>
      <c r="L16" s="9">
        <v>0</v>
      </c>
      <c r="N16" s="9">
        <v>0</v>
      </c>
      <c r="P16" s="9">
        <v>0</v>
      </c>
      <c r="R16" s="9">
        <v>0</v>
      </c>
      <c r="T16" s="9">
        <v>8000000</v>
      </c>
      <c r="V16" s="9">
        <v>6890</v>
      </c>
      <c r="X16" s="9">
        <v>70014719255</v>
      </c>
      <c r="Z16" s="9">
        <v>54693922400</v>
      </c>
      <c r="AB16" s="10">
        <v>0.14000000000000001</v>
      </c>
    </row>
    <row r="17" spans="1:28" ht="21.75" customHeight="1" x14ac:dyDescent="0.2">
      <c r="A17" s="96" t="s">
        <v>27</v>
      </c>
      <c r="B17" s="96"/>
      <c r="C17" s="96"/>
      <c r="E17" s="93">
        <v>19109034</v>
      </c>
      <c r="F17" s="93"/>
      <c r="H17" s="9">
        <v>69743070543</v>
      </c>
      <c r="J17" s="9">
        <v>58343985231.412903</v>
      </c>
      <c r="L17" s="9">
        <v>0</v>
      </c>
      <c r="N17" s="9">
        <v>0</v>
      </c>
      <c r="P17" s="9">
        <v>0</v>
      </c>
      <c r="R17" s="9">
        <v>0</v>
      </c>
      <c r="T17" s="9">
        <v>19109034</v>
      </c>
      <c r="V17" s="9">
        <v>3077</v>
      </c>
      <c r="X17" s="9">
        <v>69743070543</v>
      </c>
      <c r="Z17" s="9">
        <v>58343985231.412903</v>
      </c>
      <c r="AB17" s="10">
        <v>0.15</v>
      </c>
    </row>
    <row r="18" spans="1:28" ht="21.75" customHeight="1" x14ac:dyDescent="0.2">
      <c r="A18" s="96" t="s">
        <v>28</v>
      </c>
      <c r="B18" s="96"/>
      <c r="C18" s="96"/>
      <c r="E18" s="93">
        <v>980000</v>
      </c>
      <c r="F18" s="93"/>
      <c r="H18" s="9">
        <v>49926450597</v>
      </c>
      <c r="J18" s="9">
        <v>51207879436</v>
      </c>
      <c r="L18" s="9">
        <v>0</v>
      </c>
      <c r="N18" s="9">
        <v>0</v>
      </c>
      <c r="P18" s="9">
        <v>0</v>
      </c>
      <c r="R18" s="9">
        <v>0</v>
      </c>
      <c r="T18" s="9">
        <v>980000</v>
      </c>
      <c r="V18" s="9">
        <v>52660</v>
      </c>
      <c r="X18" s="9">
        <v>49926450597</v>
      </c>
      <c r="Z18" s="9">
        <v>51207879436</v>
      </c>
      <c r="AB18" s="10">
        <v>0.13</v>
      </c>
    </row>
    <row r="19" spans="1:28" ht="21.75" customHeight="1" x14ac:dyDescent="0.2">
      <c r="A19" s="96" t="s">
        <v>29</v>
      </c>
      <c r="B19" s="96"/>
      <c r="C19" s="96"/>
      <c r="E19" s="93">
        <v>705704</v>
      </c>
      <c r="F19" s="93"/>
      <c r="H19" s="9">
        <v>30200318093</v>
      </c>
      <c r="J19" s="9">
        <v>24081559948.871201</v>
      </c>
      <c r="L19" s="9">
        <v>282282</v>
      </c>
      <c r="N19" s="9">
        <v>0</v>
      </c>
      <c r="P19" s="9">
        <v>0</v>
      </c>
      <c r="R19" s="9">
        <v>0</v>
      </c>
      <c r="T19" s="9">
        <v>987986</v>
      </c>
      <c r="V19" s="9">
        <v>24564</v>
      </c>
      <c r="X19" s="9">
        <v>30200318093</v>
      </c>
      <c r="Z19" s="9">
        <v>24081289598.9561</v>
      </c>
      <c r="AB19" s="10">
        <v>0.06</v>
      </c>
    </row>
    <row r="20" spans="1:28" ht="21.75" customHeight="1" x14ac:dyDescent="0.2">
      <c r="A20" s="96" t="s">
        <v>30</v>
      </c>
      <c r="B20" s="96"/>
      <c r="C20" s="96"/>
      <c r="E20" s="93">
        <v>2491443</v>
      </c>
      <c r="F20" s="93"/>
      <c r="H20" s="9">
        <v>39995745247</v>
      </c>
      <c r="J20" s="9">
        <v>32286724941.666599</v>
      </c>
      <c r="L20" s="9">
        <v>0</v>
      </c>
      <c r="N20" s="9">
        <v>0</v>
      </c>
      <c r="P20" s="9">
        <v>0</v>
      </c>
      <c r="R20" s="9">
        <v>0</v>
      </c>
      <c r="T20" s="9">
        <v>2491443</v>
      </c>
      <c r="V20" s="9">
        <v>13060</v>
      </c>
      <c r="X20" s="9">
        <v>39995745247</v>
      </c>
      <c r="Z20" s="9">
        <v>32286724941.666599</v>
      </c>
      <c r="AB20" s="10">
        <v>0.08</v>
      </c>
    </row>
    <row r="21" spans="1:28" ht="21.75" customHeight="1" x14ac:dyDescent="0.2">
      <c r="A21" s="96" t="s">
        <v>31</v>
      </c>
      <c r="B21" s="96"/>
      <c r="C21" s="96"/>
      <c r="E21" s="93">
        <v>3720858</v>
      </c>
      <c r="F21" s="93"/>
      <c r="H21" s="9">
        <v>59792798251</v>
      </c>
      <c r="J21" s="9">
        <v>38803926518.106598</v>
      </c>
      <c r="L21" s="9">
        <v>0</v>
      </c>
      <c r="N21" s="9">
        <v>0</v>
      </c>
      <c r="P21" s="9">
        <v>0</v>
      </c>
      <c r="R21" s="9">
        <v>0</v>
      </c>
      <c r="T21" s="9">
        <v>3720858</v>
      </c>
      <c r="V21" s="9">
        <v>10770</v>
      </c>
      <c r="X21" s="9">
        <v>59792798251</v>
      </c>
      <c r="Z21" s="9">
        <v>39763871417.698196</v>
      </c>
      <c r="AB21" s="10">
        <v>0.1</v>
      </c>
    </row>
    <row r="22" spans="1:28" ht="21.75" customHeight="1" x14ac:dyDescent="0.2">
      <c r="A22" s="96" t="s">
        <v>32</v>
      </c>
      <c r="B22" s="96"/>
      <c r="C22" s="96"/>
      <c r="E22" s="93">
        <v>1000000</v>
      </c>
      <c r="F22" s="93"/>
      <c r="H22" s="9">
        <v>46442407839</v>
      </c>
      <c r="J22" s="9">
        <v>60240711700</v>
      </c>
      <c r="L22" s="9">
        <v>0</v>
      </c>
      <c r="N22" s="9">
        <v>0</v>
      </c>
      <c r="P22" s="9">
        <v>0</v>
      </c>
      <c r="R22" s="9">
        <v>0</v>
      </c>
      <c r="T22" s="9">
        <v>1000000</v>
      </c>
      <c r="V22" s="9">
        <v>60710</v>
      </c>
      <c r="X22" s="9">
        <v>46442407839</v>
      </c>
      <c r="Z22" s="9">
        <v>60240711700</v>
      </c>
      <c r="AB22" s="10">
        <v>0.15</v>
      </c>
    </row>
    <row r="23" spans="1:28" ht="21.75" customHeight="1" x14ac:dyDescent="0.2">
      <c r="A23" s="96" t="s">
        <v>33</v>
      </c>
      <c r="B23" s="96"/>
      <c r="C23" s="96"/>
      <c r="E23" s="93">
        <v>3109557</v>
      </c>
      <c r="F23" s="93"/>
      <c r="H23" s="9">
        <v>24777572952</v>
      </c>
      <c r="J23" s="9">
        <v>18019437526.437599</v>
      </c>
      <c r="L23" s="9">
        <v>0</v>
      </c>
      <c r="N23" s="9">
        <v>0</v>
      </c>
      <c r="P23" s="9">
        <v>0</v>
      </c>
      <c r="R23" s="9">
        <v>0</v>
      </c>
      <c r="T23" s="9">
        <v>3109557</v>
      </c>
      <c r="V23" s="9">
        <v>6190</v>
      </c>
      <c r="X23" s="9">
        <v>24777572952</v>
      </c>
      <c r="Z23" s="9">
        <v>19099369569.974098</v>
      </c>
      <c r="AB23" s="10">
        <v>0.05</v>
      </c>
    </row>
    <row r="24" spans="1:28" ht="21.75" customHeight="1" x14ac:dyDescent="0.2">
      <c r="A24" s="96" t="s">
        <v>34</v>
      </c>
      <c r="B24" s="96"/>
      <c r="C24" s="96"/>
      <c r="E24" s="93">
        <v>83535415</v>
      </c>
      <c r="F24" s="93"/>
      <c r="H24" s="9">
        <v>354935965361</v>
      </c>
      <c r="J24" s="9">
        <v>146797634334.67099</v>
      </c>
      <c r="L24" s="9">
        <v>23389916</v>
      </c>
      <c r="N24" s="9">
        <v>0</v>
      </c>
      <c r="P24" s="9">
        <v>0</v>
      </c>
      <c r="R24" s="9">
        <v>0</v>
      </c>
      <c r="T24" s="9">
        <v>106925331</v>
      </c>
      <c r="V24" s="9">
        <v>1782</v>
      </c>
      <c r="X24" s="9">
        <v>454296328529</v>
      </c>
      <c r="Z24" s="9">
        <v>189068058377.021</v>
      </c>
      <c r="AB24" s="10">
        <v>0.48</v>
      </c>
    </row>
    <row r="25" spans="1:28" ht="21.75" customHeight="1" x14ac:dyDescent="0.2">
      <c r="A25" s="96" t="s">
        <v>35</v>
      </c>
      <c r="B25" s="96"/>
      <c r="C25" s="96"/>
      <c r="E25" s="93">
        <v>1747</v>
      </c>
      <c r="F25" s="93"/>
      <c r="H25" s="9">
        <v>3629984</v>
      </c>
      <c r="J25" s="9">
        <v>6946117.2298299996</v>
      </c>
      <c r="L25" s="9">
        <v>0</v>
      </c>
      <c r="N25" s="9">
        <v>0</v>
      </c>
      <c r="P25" s="9">
        <v>0</v>
      </c>
      <c r="R25" s="9">
        <v>0</v>
      </c>
      <c r="T25" s="9">
        <v>1747</v>
      </c>
      <c r="V25" s="9">
        <v>3007</v>
      </c>
      <c r="X25" s="9">
        <v>3629984</v>
      </c>
      <c r="Z25" s="9">
        <v>5212621.5398300001</v>
      </c>
      <c r="AB25" s="10">
        <v>0</v>
      </c>
    </row>
    <row r="26" spans="1:28" ht="21.75" customHeight="1" x14ac:dyDescent="0.2">
      <c r="A26" s="96" t="s">
        <v>36</v>
      </c>
      <c r="B26" s="96"/>
      <c r="C26" s="96"/>
      <c r="E26" s="93">
        <v>23389916</v>
      </c>
      <c r="F26" s="93"/>
      <c r="H26" s="9">
        <v>75970447168</v>
      </c>
      <c r="J26" s="9">
        <v>14552113192.2236</v>
      </c>
      <c r="L26" s="9">
        <v>0</v>
      </c>
      <c r="N26" s="9">
        <v>0</v>
      </c>
      <c r="P26" s="9">
        <v>-23389916</v>
      </c>
      <c r="R26" s="9">
        <v>0</v>
      </c>
      <c r="T26" s="9">
        <v>0</v>
      </c>
      <c r="V26" s="9">
        <v>0</v>
      </c>
      <c r="X26" s="9">
        <v>0</v>
      </c>
      <c r="Z26" s="9">
        <v>0</v>
      </c>
      <c r="AB26" s="10">
        <v>0</v>
      </c>
    </row>
    <row r="27" spans="1:28" ht="21.75" customHeight="1" x14ac:dyDescent="0.2">
      <c r="A27" s="96" t="s">
        <v>37</v>
      </c>
      <c r="B27" s="96"/>
      <c r="C27" s="96"/>
      <c r="E27" s="93">
        <v>1478215</v>
      </c>
      <c r="F27" s="93"/>
      <c r="H27" s="9">
        <v>4371081755</v>
      </c>
      <c r="J27" s="9">
        <v>13094020029.3923</v>
      </c>
      <c r="L27" s="9">
        <v>0</v>
      </c>
      <c r="N27" s="9">
        <v>0</v>
      </c>
      <c r="P27" s="9">
        <v>0</v>
      </c>
      <c r="R27" s="9">
        <v>0</v>
      </c>
      <c r="T27" s="9">
        <v>1478215</v>
      </c>
      <c r="V27" s="9">
        <v>8810</v>
      </c>
      <c r="X27" s="9">
        <v>4371081755</v>
      </c>
      <c r="Z27" s="9">
        <v>12922405786.820499</v>
      </c>
      <c r="AB27" s="10">
        <v>0.03</v>
      </c>
    </row>
    <row r="28" spans="1:28" ht="21.75" customHeight="1" x14ac:dyDescent="0.2">
      <c r="A28" s="96" t="s">
        <v>38</v>
      </c>
      <c r="B28" s="96"/>
      <c r="C28" s="96"/>
      <c r="E28" s="93">
        <v>1216959</v>
      </c>
      <c r="F28" s="93"/>
      <c r="H28" s="9">
        <v>21371509228</v>
      </c>
      <c r="J28" s="9">
        <v>12443822400.9137</v>
      </c>
      <c r="L28" s="9">
        <v>1216959</v>
      </c>
      <c r="N28" s="9">
        <v>0</v>
      </c>
      <c r="P28" s="9">
        <v>0</v>
      </c>
      <c r="R28" s="9">
        <v>0</v>
      </c>
      <c r="T28" s="9">
        <v>2433918</v>
      </c>
      <c r="V28" s="9">
        <v>5152</v>
      </c>
      <c r="X28" s="9">
        <v>21371509228</v>
      </c>
      <c r="Z28" s="9">
        <v>12442614849.006701</v>
      </c>
      <c r="AB28" s="10">
        <v>0.03</v>
      </c>
    </row>
    <row r="29" spans="1:28" ht="21.75" customHeight="1" x14ac:dyDescent="0.2">
      <c r="A29" s="96" t="s">
        <v>39</v>
      </c>
      <c r="B29" s="96"/>
      <c r="C29" s="96"/>
      <c r="E29" s="93">
        <v>1500000</v>
      </c>
      <c r="F29" s="93"/>
      <c r="H29" s="9">
        <v>41039235463</v>
      </c>
      <c r="J29" s="9">
        <v>28175506650</v>
      </c>
      <c r="L29" s="9">
        <v>0</v>
      </c>
      <c r="N29" s="9">
        <v>0</v>
      </c>
      <c r="P29" s="9">
        <v>0</v>
      </c>
      <c r="R29" s="9">
        <v>0</v>
      </c>
      <c r="T29" s="9">
        <v>1500000</v>
      </c>
      <c r="V29" s="9">
        <v>18930</v>
      </c>
      <c r="X29" s="9">
        <v>41039235463</v>
      </c>
      <c r="Z29" s="9">
        <v>28175506650</v>
      </c>
      <c r="AB29" s="10">
        <v>7.0000000000000007E-2</v>
      </c>
    </row>
    <row r="30" spans="1:28" ht="21.75" customHeight="1" x14ac:dyDescent="0.2">
      <c r="A30" s="96" t="s">
        <v>40</v>
      </c>
      <c r="B30" s="96"/>
      <c r="C30" s="96"/>
      <c r="E30" s="93">
        <v>10000</v>
      </c>
      <c r="F30" s="93"/>
      <c r="H30" s="9">
        <v>10109372</v>
      </c>
      <c r="J30" s="9">
        <v>7193957.5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725</v>
      </c>
      <c r="X30" s="9">
        <v>10109372</v>
      </c>
      <c r="Z30" s="9">
        <v>7193957.5</v>
      </c>
      <c r="AB30" s="10">
        <v>0</v>
      </c>
    </row>
    <row r="31" spans="1:28" ht="21.75" customHeight="1" x14ac:dyDescent="0.2">
      <c r="A31" s="96" t="s">
        <v>41</v>
      </c>
      <c r="B31" s="96"/>
      <c r="C31" s="96"/>
      <c r="E31" s="93">
        <v>10000</v>
      </c>
      <c r="F31" s="93"/>
      <c r="H31" s="9">
        <v>9608908</v>
      </c>
      <c r="J31" s="9">
        <v>9625019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970</v>
      </c>
      <c r="X31" s="9">
        <v>9608908</v>
      </c>
      <c r="Z31" s="9">
        <v>9625019</v>
      </c>
      <c r="AB31" s="10">
        <v>0</v>
      </c>
    </row>
    <row r="32" spans="1:28" ht="21.75" customHeight="1" x14ac:dyDescent="0.2">
      <c r="A32" s="96" t="s">
        <v>42</v>
      </c>
      <c r="B32" s="96"/>
      <c r="C32" s="96"/>
      <c r="E32" s="93">
        <v>10000</v>
      </c>
      <c r="F32" s="93"/>
      <c r="H32" s="9">
        <v>10109372</v>
      </c>
      <c r="J32" s="9">
        <v>4276683.7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431</v>
      </c>
      <c r="X32" s="9">
        <v>10109372</v>
      </c>
      <c r="Z32" s="9">
        <v>4276683.7</v>
      </c>
      <c r="AB32" s="10">
        <v>0</v>
      </c>
    </row>
    <row r="33" spans="1:28" ht="21.75" customHeight="1" x14ac:dyDescent="0.2">
      <c r="A33" s="96" t="s">
        <v>43</v>
      </c>
      <c r="B33" s="96"/>
      <c r="C33" s="96"/>
      <c r="E33" s="93">
        <v>10000</v>
      </c>
      <c r="F33" s="93"/>
      <c r="H33" s="9">
        <v>12411506</v>
      </c>
      <c r="J33" s="9">
        <v>4286606.4000000004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432</v>
      </c>
      <c r="X33" s="9">
        <v>12411506</v>
      </c>
      <c r="Z33" s="9">
        <v>4286606.4000000004</v>
      </c>
      <c r="AB33" s="10">
        <v>0</v>
      </c>
    </row>
    <row r="34" spans="1:28" ht="21.75" customHeight="1" x14ac:dyDescent="0.2">
      <c r="A34" s="96" t="s">
        <v>44</v>
      </c>
      <c r="B34" s="96"/>
      <c r="C34" s="96"/>
      <c r="E34" s="93">
        <v>10000</v>
      </c>
      <c r="F34" s="93"/>
      <c r="H34" s="9">
        <v>11110300</v>
      </c>
      <c r="J34" s="9">
        <v>11212651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1130</v>
      </c>
      <c r="X34" s="9">
        <v>11110300</v>
      </c>
      <c r="Z34" s="9">
        <v>11212651</v>
      </c>
      <c r="AB34" s="10">
        <v>0</v>
      </c>
    </row>
    <row r="35" spans="1:28" ht="21.75" customHeight="1" x14ac:dyDescent="0.2">
      <c r="A35" s="96" t="s">
        <v>45</v>
      </c>
      <c r="B35" s="96"/>
      <c r="C35" s="96"/>
      <c r="E35" s="93">
        <v>29700000</v>
      </c>
      <c r="F35" s="93"/>
      <c r="H35" s="9">
        <v>39829155536</v>
      </c>
      <c r="J35" s="9">
        <v>48095723808</v>
      </c>
      <c r="L35" s="9">
        <v>0</v>
      </c>
      <c r="N35" s="9">
        <v>0</v>
      </c>
      <c r="P35" s="9">
        <v>0</v>
      </c>
      <c r="R35" s="9">
        <v>0</v>
      </c>
      <c r="T35" s="9">
        <v>29700000</v>
      </c>
      <c r="V35" s="9">
        <v>1548</v>
      </c>
      <c r="X35" s="9">
        <v>39829155536</v>
      </c>
      <c r="Z35" s="9">
        <v>45620208612</v>
      </c>
      <c r="AB35" s="10">
        <v>0.12</v>
      </c>
    </row>
    <row r="36" spans="1:28" ht="21.75" customHeight="1" x14ac:dyDescent="0.2">
      <c r="A36" s="96" t="s">
        <v>46</v>
      </c>
      <c r="B36" s="96"/>
      <c r="C36" s="96"/>
      <c r="E36" s="93">
        <v>4403851</v>
      </c>
      <c r="F36" s="93"/>
      <c r="H36" s="9">
        <v>17430394420</v>
      </c>
      <c r="J36" s="9">
        <v>43379096243.7808</v>
      </c>
      <c r="L36" s="9">
        <v>0</v>
      </c>
      <c r="N36" s="9">
        <v>0</v>
      </c>
      <c r="P36" s="9">
        <v>0</v>
      </c>
      <c r="R36" s="9">
        <v>0</v>
      </c>
      <c r="T36" s="9">
        <v>4403851</v>
      </c>
      <c r="V36" s="9">
        <v>9810</v>
      </c>
      <c r="X36" s="9">
        <v>17430394420</v>
      </c>
      <c r="Z36" s="9">
        <v>42867828563.663696</v>
      </c>
      <c r="AB36" s="10">
        <v>0.11</v>
      </c>
    </row>
    <row r="37" spans="1:28" ht="21.75" customHeight="1" x14ac:dyDescent="0.2">
      <c r="A37" s="96" t="s">
        <v>47</v>
      </c>
      <c r="B37" s="96"/>
      <c r="C37" s="96"/>
      <c r="E37" s="93">
        <v>4400000</v>
      </c>
      <c r="F37" s="93"/>
      <c r="H37" s="9">
        <v>49866594842</v>
      </c>
      <c r="J37" s="9">
        <v>59246457160</v>
      </c>
      <c r="L37" s="9">
        <v>0</v>
      </c>
      <c r="N37" s="9">
        <v>0</v>
      </c>
      <c r="P37" s="9">
        <v>0</v>
      </c>
      <c r="R37" s="9">
        <v>0</v>
      </c>
      <c r="T37" s="9">
        <v>4400000</v>
      </c>
      <c r="V37" s="9">
        <v>13570</v>
      </c>
      <c r="X37" s="9">
        <v>49866594842</v>
      </c>
      <c r="Z37" s="9">
        <v>59246457160</v>
      </c>
      <c r="AB37" s="10">
        <v>0.15</v>
      </c>
    </row>
    <row r="38" spans="1:28" ht="21.75" customHeight="1" x14ac:dyDescent="0.2">
      <c r="A38" s="96" t="s">
        <v>48</v>
      </c>
      <c r="B38" s="96"/>
      <c r="C38" s="96"/>
      <c r="E38" s="93">
        <v>10000</v>
      </c>
      <c r="F38" s="93"/>
      <c r="H38" s="9">
        <v>9608908</v>
      </c>
      <c r="J38" s="9">
        <v>4256838.3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429</v>
      </c>
      <c r="X38" s="9">
        <v>9608908</v>
      </c>
      <c r="Z38" s="9">
        <v>4256838.3</v>
      </c>
      <c r="AB38" s="10">
        <v>0</v>
      </c>
    </row>
    <row r="39" spans="1:28" ht="21.75" customHeight="1" x14ac:dyDescent="0.2">
      <c r="A39" s="96" t="s">
        <v>49</v>
      </c>
      <c r="B39" s="96"/>
      <c r="C39" s="96"/>
      <c r="E39" s="93">
        <v>10000</v>
      </c>
      <c r="F39" s="93"/>
      <c r="H39" s="9">
        <v>7607052</v>
      </c>
      <c r="J39" s="9">
        <v>4256838.3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429</v>
      </c>
      <c r="X39" s="9">
        <v>7607052</v>
      </c>
      <c r="Z39" s="9">
        <v>4256838.3</v>
      </c>
      <c r="AB39" s="10">
        <v>0</v>
      </c>
    </row>
    <row r="40" spans="1:28" ht="21.75" customHeight="1" x14ac:dyDescent="0.2">
      <c r="A40" s="96" t="s">
        <v>50</v>
      </c>
      <c r="B40" s="96"/>
      <c r="C40" s="96"/>
      <c r="E40" s="93">
        <v>10000</v>
      </c>
      <c r="F40" s="93"/>
      <c r="H40" s="9">
        <v>12611692</v>
      </c>
      <c r="J40" s="9">
        <v>12701056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1280</v>
      </c>
      <c r="X40" s="9">
        <v>12611692</v>
      </c>
      <c r="Z40" s="9">
        <v>12701056</v>
      </c>
      <c r="AB40" s="10">
        <v>0</v>
      </c>
    </row>
    <row r="41" spans="1:28" ht="21.75" customHeight="1" x14ac:dyDescent="0.2">
      <c r="A41" s="96" t="s">
        <v>51</v>
      </c>
      <c r="B41" s="96"/>
      <c r="C41" s="96"/>
      <c r="E41" s="93">
        <v>10000</v>
      </c>
      <c r="F41" s="93"/>
      <c r="H41" s="9">
        <v>10509744</v>
      </c>
      <c r="J41" s="9">
        <v>7233648.2999999998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729</v>
      </c>
      <c r="X41" s="9">
        <v>10509744</v>
      </c>
      <c r="Z41" s="9">
        <v>7233648.2999999998</v>
      </c>
      <c r="AB41" s="10">
        <v>0</v>
      </c>
    </row>
    <row r="42" spans="1:28" ht="21.75" customHeight="1" x14ac:dyDescent="0.2">
      <c r="A42" s="96" t="s">
        <v>52</v>
      </c>
      <c r="B42" s="96"/>
      <c r="C42" s="96"/>
      <c r="E42" s="93">
        <v>10000</v>
      </c>
      <c r="F42" s="93"/>
      <c r="H42" s="9">
        <v>12211320</v>
      </c>
      <c r="J42" s="9">
        <v>12304148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1240</v>
      </c>
      <c r="X42" s="9">
        <v>12211320</v>
      </c>
      <c r="Z42" s="9">
        <v>12304148</v>
      </c>
      <c r="AB42" s="10">
        <v>0</v>
      </c>
    </row>
    <row r="43" spans="1:28" ht="21.75" customHeight="1" x14ac:dyDescent="0.2">
      <c r="A43" s="96" t="s">
        <v>53</v>
      </c>
      <c r="B43" s="96"/>
      <c r="C43" s="96"/>
      <c r="E43" s="93">
        <v>10000</v>
      </c>
      <c r="F43" s="93"/>
      <c r="H43" s="9">
        <v>21820230</v>
      </c>
      <c r="J43" s="9">
        <v>21919244.300000001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2209</v>
      </c>
      <c r="X43" s="9">
        <v>21820230</v>
      </c>
      <c r="Z43" s="9">
        <v>21919244.300000001</v>
      </c>
      <c r="AB43" s="10">
        <v>0</v>
      </c>
    </row>
    <row r="44" spans="1:28" ht="21.75" customHeight="1" x14ac:dyDescent="0.2">
      <c r="A44" s="96" t="s">
        <v>54</v>
      </c>
      <c r="B44" s="96"/>
      <c r="C44" s="96"/>
      <c r="E44" s="93">
        <v>10000</v>
      </c>
      <c r="F44" s="93"/>
      <c r="H44" s="9">
        <v>13512528</v>
      </c>
      <c r="J44" s="9">
        <v>13584176.300000001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1369</v>
      </c>
      <c r="X44" s="9">
        <v>13512528</v>
      </c>
      <c r="Z44" s="9">
        <v>13584176.300000001</v>
      </c>
      <c r="AB44" s="10">
        <v>0</v>
      </c>
    </row>
    <row r="45" spans="1:28" ht="21.75" customHeight="1" x14ac:dyDescent="0.2">
      <c r="A45" s="96" t="s">
        <v>55</v>
      </c>
      <c r="B45" s="96"/>
      <c r="C45" s="96"/>
      <c r="E45" s="93">
        <v>10000</v>
      </c>
      <c r="F45" s="93"/>
      <c r="H45" s="9">
        <v>9608908</v>
      </c>
      <c r="J45" s="9">
        <v>6281069.0999999996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633</v>
      </c>
      <c r="X45" s="9">
        <v>9608908</v>
      </c>
      <c r="Z45" s="9">
        <v>6281069.0999999996</v>
      </c>
      <c r="AB45" s="10">
        <v>0</v>
      </c>
    </row>
    <row r="46" spans="1:28" ht="21.75" customHeight="1" x14ac:dyDescent="0.2">
      <c r="A46" s="96" t="s">
        <v>56</v>
      </c>
      <c r="B46" s="96"/>
      <c r="C46" s="96"/>
      <c r="E46" s="93">
        <v>10000</v>
      </c>
      <c r="F46" s="93"/>
      <c r="H46" s="9">
        <v>14012992</v>
      </c>
      <c r="J46" s="9">
        <v>14080311.300000001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1419</v>
      </c>
      <c r="X46" s="9">
        <v>14012992</v>
      </c>
      <c r="Z46" s="9">
        <v>14080311.300000001</v>
      </c>
      <c r="AB46" s="10">
        <v>0</v>
      </c>
    </row>
    <row r="47" spans="1:28" ht="21.75" customHeight="1" x14ac:dyDescent="0.2">
      <c r="A47" s="96" t="s">
        <v>57</v>
      </c>
      <c r="B47" s="96"/>
      <c r="C47" s="96"/>
      <c r="E47" s="93">
        <v>10000</v>
      </c>
      <c r="F47" s="93"/>
      <c r="H47" s="9">
        <v>7506960</v>
      </c>
      <c r="J47" s="9">
        <v>6122305.9000000004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617</v>
      </c>
      <c r="X47" s="9">
        <v>7506960</v>
      </c>
      <c r="Z47" s="9">
        <v>6122305.9000000004</v>
      </c>
      <c r="AB47" s="10">
        <v>0</v>
      </c>
    </row>
    <row r="48" spans="1:28" ht="21.75" customHeight="1" x14ac:dyDescent="0.2">
      <c r="A48" s="96" t="s">
        <v>58</v>
      </c>
      <c r="B48" s="96"/>
      <c r="C48" s="96"/>
      <c r="E48" s="93">
        <v>10000</v>
      </c>
      <c r="F48" s="93"/>
      <c r="H48" s="9">
        <v>10109372</v>
      </c>
      <c r="J48" s="9">
        <v>10220381</v>
      </c>
      <c r="L48" s="9">
        <v>0</v>
      </c>
      <c r="N48" s="9">
        <v>0</v>
      </c>
      <c r="P48" s="9">
        <v>0</v>
      </c>
      <c r="R48" s="9">
        <v>0</v>
      </c>
      <c r="T48" s="9">
        <v>10000</v>
      </c>
      <c r="V48" s="9">
        <v>1030</v>
      </c>
      <c r="X48" s="9">
        <v>10109372</v>
      </c>
      <c r="Z48" s="9">
        <v>10220381</v>
      </c>
      <c r="AB48" s="10">
        <v>0</v>
      </c>
    </row>
    <row r="49" spans="1:28" ht="21.75" customHeight="1" x14ac:dyDescent="0.2">
      <c r="A49" s="96" t="s">
        <v>59</v>
      </c>
      <c r="B49" s="96"/>
      <c r="C49" s="96"/>
      <c r="E49" s="93">
        <v>10000</v>
      </c>
      <c r="F49" s="93"/>
      <c r="H49" s="9">
        <v>13912898</v>
      </c>
      <c r="J49" s="9">
        <v>13217036.4</v>
      </c>
      <c r="L49" s="9">
        <v>0</v>
      </c>
      <c r="N49" s="9">
        <v>0</v>
      </c>
      <c r="P49" s="9">
        <v>0</v>
      </c>
      <c r="R49" s="9">
        <v>0</v>
      </c>
      <c r="T49" s="9">
        <v>10000</v>
      </c>
      <c r="V49" s="9">
        <v>1332</v>
      </c>
      <c r="X49" s="9">
        <v>13912898</v>
      </c>
      <c r="Z49" s="9">
        <v>13217036.4</v>
      </c>
      <c r="AB49" s="10">
        <v>0</v>
      </c>
    </row>
    <row r="50" spans="1:28" ht="21.75" customHeight="1" x14ac:dyDescent="0.2">
      <c r="A50" s="96" t="s">
        <v>60</v>
      </c>
      <c r="B50" s="96"/>
      <c r="C50" s="96"/>
      <c r="E50" s="93">
        <v>10000</v>
      </c>
      <c r="F50" s="93"/>
      <c r="H50" s="9">
        <v>7607047</v>
      </c>
      <c r="J50" s="9">
        <v>4296529.0999999996</v>
      </c>
      <c r="L50" s="9">
        <v>0</v>
      </c>
      <c r="N50" s="9">
        <v>0</v>
      </c>
      <c r="P50" s="9">
        <v>0</v>
      </c>
      <c r="R50" s="9">
        <v>0</v>
      </c>
      <c r="T50" s="9">
        <v>10000</v>
      </c>
      <c r="V50" s="9">
        <v>433</v>
      </c>
      <c r="X50" s="9">
        <v>7607047</v>
      </c>
      <c r="Z50" s="9">
        <v>4296529.0999999996</v>
      </c>
      <c r="AB50" s="10">
        <v>0</v>
      </c>
    </row>
    <row r="51" spans="1:28" ht="21.75" customHeight="1" x14ac:dyDescent="0.2">
      <c r="A51" s="96" t="s">
        <v>61</v>
      </c>
      <c r="B51" s="96"/>
      <c r="C51" s="96"/>
      <c r="E51" s="93">
        <v>10000</v>
      </c>
      <c r="F51" s="93"/>
      <c r="H51" s="9">
        <v>8808166</v>
      </c>
      <c r="J51" s="9">
        <v>5090345.0999999996</v>
      </c>
      <c r="L51" s="9">
        <v>0</v>
      </c>
      <c r="N51" s="9">
        <v>0</v>
      </c>
      <c r="P51" s="9">
        <v>0</v>
      </c>
      <c r="R51" s="9">
        <v>0</v>
      </c>
      <c r="T51" s="9">
        <v>10000</v>
      </c>
      <c r="V51" s="9">
        <v>513</v>
      </c>
      <c r="X51" s="9">
        <v>8808166</v>
      </c>
      <c r="Z51" s="9">
        <v>5090345.0999999996</v>
      </c>
      <c r="AB51" s="10">
        <v>0</v>
      </c>
    </row>
    <row r="52" spans="1:28" ht="21.75" customHeight="1" x14ac:dyDescent="0.2">
      <c r="A52" s="96" t="s">
        <v>62</v>
      </c>
      <c r="B52" s="96"/>
      <c r="C52" s="96"/>
      <c r="E52" s="93">
        <v>10000</v>
      </c>
      <c r="F52" s="93"/>
      <c r="H52" s="9">
        <v>7206680</v>
      </c>
      <c r="J52" s="9">
        <v>4276683.7</v>
      </c>
      <c r="L52" s="9">
        <v>0</v>
      </c>
      <c r="N52" s="9">
        <v>0</v>
      </c>
      <c r="P52" s="9">
        <v>0</v>
      </c>
      <c r="R52" s="9">
        <v>0</v>
      </c>
      <c r="T52" s="9">
        <v>10000</v>
      </c>
      <c r="V52" s="9">
        <v>431</v>
      </c>
      <c r="X52" s="9">
        <v>7206680</v>
      </c>
      <c r="Z52" s="9">
        <v>4276683.7</v>
      </c>
      <c r="AB52" s="10">
        <v>0</v>
      </c>
    </row>
    <row r="53" spans="1:28" ht="21.75" customHeight="1" x14ac:dyDescent="0.2">
      <c r="A53" s="96" t="s">
        <v>63</v>
      </c>
      <c r="B53" s="96"/>
      <c r="C53" s="96"/>
      <c r="E53" s="93">
        <v>10000</v>
      </c>
      <c r="F53" s="93"/>
      <c r="H53" s="9">
        <v>12611692</v>
      </c>
      <c r="J53" s="9">
        <v>12641519.800000001</v>
      </c>
      <c r="L53" s="9">
        <v>0</v>
      </c>
      <c r="N53" s="9">
        <v>0</v>
      </c>
      <c r="P53" s="9">
        <v>0</v>
      </c>
      <c r="R53" s="9">
        <v>0</v>
      </c>
      <c r="T53" s="9">
        <v>10000</v>
      </c>
      <c r="V53" s="9">
        <v>1274</v>
      </c>
      <c r="X53" s="9">
        <v>12611692</v>
      </c>
      <c r="Z53" s="9">
        <v>12641519.800000001</v>
      </c>
      <c r="AB53" s="10">
        <v>0</v>
      </c>
    </row>
    <row r="54" spans="1:28" ht="21.75" customHeight="1" x14ac:dyDescent="0.2">
      <c r="A54" s="96" t="s">
        <v>64</v>
      </c>
      <c r="B54" s="96"/>
      <c r="C54" s="96"/>
      <c r="E54" s="93">
        <v>22728</v>
      </c>
      <c r="F54" s="93"/>
      <c r="H54" s="9">
        <v>23886673</v>
      </c>
      <c r="J54" s="9">
        <v>76519996.516080007</v>
      </c>
      <c r="L54" s="9">
        <v>0</v>
      </c>
      <c r="N54" s="9">
        <v>0</v>
      </c>
      <c r="P54" s="9">
        <v>0</v>
      </c>
      <c r="R54" s="9">
        <v>0</v>
      </c>
      <c r="T54" s="9">
        <v>22728</v>
      </c>
      <c r="V54" s="9">
        <v>3445</v>
      </c>
      <c r="X54" s="9">
        <v>23886673</v>
      </c>
      <c r="Z54" s="9">
        <v>77692716.769199997</v>
      </c>
      <c r="AB54" s="10">
        <v>0</v>
      </c>
    </row>
    <row r="55" spans="1:28" ht="21.75" customHeight="1" x14ac:dyDescent="0.2">
      <c r="A55" s="96" t="s">
        <v>65</v>
      </c>
      <c r="B55" s="96"/>
      <c r="C55" s="96"/>
      <c r="E55" s="93">
        <v>20376796</v>
      </c>
      <c r="F55" s="93"/>
      <c r="H55" s="9">
        <v>19792337187</v>
      </c>
      <c r="J55" s="9">
        <v>40681198134.242996</v>
      </c>
      <c r="L55" s="9">
        <v>0</v>
      </c>
      <c r="N55" s="9">
        <v>0</v>
      </c>
      <c r="P55" s="9">
        <v>0</v>
      </c>
      <c r="R55" s="9">
        <v>0</v>
      </c>
      <c r="T55" s="9">
        <v>20376796</v>
      </c>
      <c r="V55" s="9">
        <v>2012</v>
      </c>
      <c r="X55" s="9">
        <v>19792337187</v>
      </c>
      <c r="Z55" s="9">
        <v>40681198134.242996</v>
      </c>
      <c r="AB55" s="10">
        <v>0.1</v>
      </c>
    </row>
    <row r="56" spans="1:28" ht="21.75" customHeight="1" x14ac:dyDescent="0.2">
      <c r="A56" s="96" t="s">
        <v>66</v>
      </c>
      <c r="B56" s="96"/>
      <c r="C56" s="96"/>
      <c r="E56" s="93">
        <v>16859824</v>
      </c>
      <c r="F56" s="93"/>
      <c r="H56" s="9">
        <v>50748070240</v>
      </c>
      <c r="J56" s="9">
        <v>97198380826.388794</v>
      </c>
      <c r="L56" s="9">
        <v>0</v>
      </c>
      <c r="N56" s="9">
        <v>0</v>
      </c>
      <c r="P56" s="9">
        <v>0</v>
      </c>
      <c r="R56" s="9">
        <v>0</v>
      </c>
      <c r="T56" s="9">
        <v>16859824</v>
      </c>
      <c r="V56" s="9">
        <v>5500</v>
      </c>
      <c r="X56" s="9">
        <v>50748070240</v>
      </c>
      <c r="Z56" s="9">
        <v>92012236582.639999</v>
      </c>
      <c r="AB56" s="10">
        <v>0.23</v>
      </c>
    </row>
    <row r="57" spans="1:28" ht="21.75" customHeight="1" x14ac:dyDescent="0.2">
      <c r="A57" s="96" t="s">
        <v>67</v>
      </c>
      <c r="B57" s="96"/>
      <c r="C57" s="96"/>
      <c r="E57" s="93">
        <v>750000</v>
      </c>
      <c r="F57" s="93"/>
      <c r="H57" s="9">
        <v>6271538220</v>
      </c>
      <c r="J57" s="9">
        <v>7278300450</v>
      </c>
      <c r="L57" s="9">
        <v>0</v>
      </c>
      <c r="N57" s="9">
        <v>0</v>
      </c>
      <c r="P57" s="9">
        <v>0</v>
      </c>
      <c r="R57" s="9">
        <v>0</v>
      </c>
      <c r="T57" s="9">
        <v>750000</v>
      </c>
      <c r="V57" s="9">
        <v>9210</v>
      </c>
      <c r="X57" s="9">
        <v>6271538220</v>
      </c>
      <c r="Z57" s="9">
        <v>6854105025</v>
      </c>
      <c r="AB57" s="10">
        <v>0.02</v>
      </c>
    </row>
    <row r="58" spans="1:28" ht="21.75" customHeight="1" x14ac:dyDescent="0.2">
      <c r="A58" s="96" t="s">
        <v>68</v>
      </c>
      <c r="B58" s="96"/>
      <c r="C58" s="96"/>
      <c r="E58" s="93">
        <v>54575949</v>
      </c>
      <c r="F58" s="93"/>
      <c r="H58" s="9">
        <v>166456644450</v>
      </c>
      <c r="J58" s="9">
        <v>191109737430.31799</v>
      </c>
      <c r="L58" s="9">
        <v>0</v>
      </c>
      <c r="N58" s="9">
        <v>0</v>
      </c>
      <c r="P58" s="9">
        <v>0</v>
      </c>
      <c r="R58" s="9">
        <v>0</v>
      </c>
      <c r="T58" s="9">
        <v>54575949</v>
      </c>
      <c r="V58" s="9">
        <v>3327</v>
      </c>
      <c r="X58" s="9">
        <v>166456644450</v>
      </c>
      <c r="Z58" s="9">
        <v>180170613893.64301</v>
      </c>
      <c r="AB58" s="10">
        <v>0.46</v>
      </c>
    </row>
    <row r="59" spans="1:28" ht="21.75" customHeight="1" x14ac:dyDescent="0.2">
      <c r="A59" s="96" t="s">
        <v>69</v>
      </c>
      <c r="B59" s="96"/>
      <c r="C59" s="96"/>
      <c r="E59" s="93">
        <v>4959535</v>
      </c>
      <c r="F59" s="93"/>
      <c r="H59" s="9">
        <v>13591418407</v>
      </c>
      <c r="J59" s="9">
        <v>12199649332.4415</v>
      </c>
      <c r="L59" s="9">
        <v>457560</v>
      </c>
      <c r="N59" s="9">
        <v>0</v>
      </c>
      <c r="P59" s="9">
        <v>0</v>
      </c>
      <c r="R59" s="9">
        <v>0</v>
      </c>
      <c r="T59" s="9">
        <v>5417095</v>
      </c>
      <c r="V59" s="9">
        <v>1964</v>
      </c>
      <c r="X59" s="9">
        <v>12783761989</v>
      </c>
      <c r="Z59" s="9">
        <v>10556933760.496599</v>
      </c>
      <c r="AB59" s="10">
        <v>0.03</v>
      </c>
    </row>
    <row r="60" spans="1:28" ht="21.75" customHeight="1" x14ac:dyDescent="0.2">
      <c r="A60" s="96" t="s">
        <v>70</v>
      </c>
      <c r="B60" s="96"/>
      <c r="C60" s="96"/>
      <c r="E60" s="93">
        <v>38525000</v>
      </c>
      <c r="F60" s="93"/>
      <c r="H60" s="9">
        <v>172855949893</v>
      </c>
      <c r="J60" s="9">
        <v>523330391957.5</v>
      </c>
      <c r="L60" s="9">
        <v>0</v>
      </c>
      <c r="N60" s="9">
        <v>0</v>
      </c>
      <c r="P60" s="9">
        <v>0</v>
      </c>
      <c r="R60" s="9">
        <v>0</v>
      </c>
      <c r="T60" s="9">
        <v>38525000</v>
      </c>
      <c r="V60" s="9">
        <v>14230</v>
      </c>
      <c r="X60" s="9">
        <v>172855949893</v>
      </c>
      <c r="Z60" s="9">
        <v>543973080902.5</v>
      </c>
      <c r="AB60" s="10">
        <v>1.39</v>
      </c>
    </row>
    <row r="61" spans="1:28" ht="21.75" customHeight="1" x14ac:dyDescent="0.2">
      <c r="A61" s="96" t="s">
        <v>71</v>
      </c>
      <c r="B61" s="96"/>
      <c r="C61" s="96"/>
      <c r="E61" s="93">
        <v>258000</v>
      </c>
      <c r="F61" s="93"/>
      <c r="H61" s="9">
        <v>4268255506</v>
      </c>
      <c r="J61" s="9">
        <v>4011608692.1999998</v>
      </c>
      <c r="L61" s="9">
        <v>0</v>
      </c>
      <c r="N61" s="9">
        <v>0</v>
      </c>
      <c r="P61" s="9">
        <v>0</v>
      </c>
      <c r="R61" s="9">
        <v>0</v>
      </c>
      <c r="T61" s="9">
        <v>258000</v>
      </c>
      <c r="V61" s="9">
        <v>15370</v>
      </c>
      <c r="X61" s="9">
        <v>4268255506</v>
      </c>
      <c r="Z61" s="9">
        <v>3934806994.1999998</v>
      </c>
      <c r="AB61" s="10">
        <v>0.01</v>
      </c>
    </row>
    <row r="62" spans="1:28" ht="21.75" customHeight="1" x14ac:dyDescent="0.2">
      <c r="A62" s="92" t="s">
        <v>72</v>
      </c>
      <c r="B62" s="92"/>
      <c r="C62" s="92"/>
      <c r="D62" s="12"/>
      <c r="E62" s="93">
        <v>0</v>
      </c>
      <c r="F62" s="94"/>
      <c r="H62" s="13">
        <v>0</v>
      </c>
      <c r="J62" s="13">
        <v>0</v>
      </c>
      <c r="L62" s="22">
        <v>594302</v>
      </c>
      <c r="N62" s="13">
        <v>0</v>
      </c>
      <c r="P62" s="22">
        <v>0</v>
      </c>
      <c r="R62" s="13">
        <v>0</v>
      </c>
      <c r="T62" s="22">
        <v>594302</v>
      </c>
      <c r="V62" s="13">
        <v>964</v>
      </c>
      <c r="X62" s="13">
        <v>807656418</v>
      </c>
      <c r="Z62" s="13">
        <v>568478555.90056002</v>
      </c>
      <c r="AB62" s="14">
        <v>0</v>
      </c>
    </row>
    <row r="63" spans="1:28" ht="21.75" customHeight="1" x14ac:dyDescent="0.2">
      <c r="A63" s="95" t="s">
        <v>73</v>
      </c>
      <c r="B63" s="95"/>
      <c r="C63" s="95"/>
      <c r="D63" s="95"/>
      <c r="F63" s="22"/>
      <c r="H63" s="16">
        <v>1855194468131</v>
      </c>
      <c r="J63" s="16">
        <v>2067331190513.29</v>
      </c>
      <c r="L63" s="22"/>
      <c r="N63" s="16">
        <v>0</v>
      </c>
      <c r="P63" s="22"/>
      <c r="R63" s="16">
        <v>0</v>
      </c>
      <c r="T63" s="22"/>
      <c r="V63" s="16"/>
      <c r="X63" s="16">
        <v>1878584384131</v>
      </c>
      <c r="Z63" s="16">
        <v>2096751927542.6899</v>
      </c>
      <c r="AB63" s="17">
        <v>5.35</v>
      </c>
    </row>
    <row r="74" spans="26:26" x14ac:dyDescent="0.2">
      <c r="Z74" s="24"/>
    </row>
  </sheetData>
  <mergeCells count="12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C62"/>
    <mergeCell ref="E62:F62"/>
    <mergeCell ref="A63:D63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7"/>
  <sheetViews>
    <sheetView rightToLeft="1" view="pageBreakPreview" zoomScaleNormal="100" zoomScaleSheetLayoutView="100" workbookViewId="0">
      <selection activeCell="V24" sqref="U24:V27"/>
    </sheetView>
  </sheetViews>
  <sheetFormatPr defaultRowHeight="12.75" x14ac:dyDescent="0.2"/>
  <cols>
    <col min="1" max="1" width="5.140625" customWidth="1"/>
    <col min="2" max="2" width="24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3" customWidth="1"/>
    <col min="12" max="12" width="1.28515625" customWidth="1"/>
    <col min="13" max="13" width="16.28515625" bestFit="1" customWidth="1"/>
    <col min="14" max="14" width="1.28515625" customWidth="1"/>
    <col min="15" max="15" width="13" customWidth="1"/>
    <col min="16" max="16" width="1.28515625" customWidth="1"/>
    <col min="17" max="17" width="16.2851562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ht="21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27" ht="14.45" customHeight="1" x14ac:dyDescent="0.2"/>
    <row r="5" spans="1:27" ht="14.45" customHeight="1" x14ac:dyDescent="0.2">
      <c r="A5" s="1" t="s">
        <v>77</v>
      </c>
      <c r="B5" s="101" t="s">
        <v>78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27" ht="14.45" customHeight="1" x14ac:dyDescent="0.2">
      <c r="E6" s="98" t="s">
        <v>7</v>
      </c>
      <c r="F6" s="98"/>
      <c r="G6" s="98"/>
      <c r="H6" s="98"/>
      <c r="I6" s="98"/>
      <c r="K6" s="98" t="s">
        <v>8</v>
      </c>
      <c r="L6" s="98"/>
      <c r="M6" s="98"/>
      <c r="N6" s="98"/>
      <c r="O6" s="98"/>
      <c r="P6" s="98"/>
      <c r="Q6" s="98"/>
      <c r="S6" s="98" t="s">
        <v>9</v>
      </c>
      <c r="T6" s="98"/>
      <c r="U6" s="98"/>
      <c r="V6" s="98"/>
      <c r="W6" s="98"/>
      <c r="X6" s="98"/>
      <c r="Y6" s="98"/>
      <c r="Z6" s="98"/>
      <c r="AA6" s="98"/>
    </row>
    <row r="7" spans="1:27" ht="14.45" customHeight="1" x14ac:dyDescent="0.2">
      <c r="E7" s="3"/>
      <c r="F7" s="3"/>
      <c r="G7" s="3"/>
      <c r="H7" s="3"/>
      <c r="I7" s="3"/>
      <c r="K7" s="97" t="s">
        <v>79</v>
      </c>
      <c r="L7" s="97"/>
      <c r="M7" s="97"/>
      <c r="N7" s="3"/>
      <c r="O7" s="97" t="s">
        <v>80</v>
      </c>
      <c r="P7" s="97"/>
      <c r="Q7" s="9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98" t="s">
        <v>81</v>
      </c>
      <c r="B8" s="98"/>
      <c r="D8" s="98" t="s">
        <v>82</v>
      </c>
      <c r="E8" s="9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83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99" t="s">
        <v>84</v>
      </c>
      <c r="B9" s="99"/>
      <c r="D9" s="100">
        <v>17636000</v>
      </c>
      <c r="E9" s="100"/>
      <c r="G9" s="6">
        <v>109975375185</v>
      </c>
      <c r="I9" s="6">
        <v>170681188000</v>
      </c>
      <c r="K9" s="6">
        <v>0</v>
      </c>
      <c r="M9" s="6">
        <v>0</v>
      </c>
      <c r="O9" s="6">
        <v>0</v>
      </c>
      <c r="Q9" s="6">
        <v>0</v>
      </c>
      <c r="S9" s="6">
        <v>17636000</v>
      </c>
      <c r="U9" s="6">
        <v>9698</v>
      </c>
      <c r="W9" s="6">
        <v>109975375185</v>
      </c>
      <c r="Y9" s="6">
        <v>171033908000</v>
      </c>
      <c r="AA9" s="7">
        <v>0.44</v>
      </c>
    </row>
    <row r="10" spans="1:27" ht="21.75" customHeight="1" x14ac:dyDescent="0.2">
      <c r="A10" s="96" t="s">
        <v>85</v>
      </c>
      <c r="B10" s="96"/>
      <c r="D10" s="93">
        <v>115000</v>
      </c>
      <c r="E10" s="93"/>
      <c r="G10" s="9">
        <v>29612310473</v>
      </c>
      <c r="I10" s="9">
        <v>29563896285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258657</v>
      </c>
      <c r="W10" s="9">
        <v>29612310473</v>
      </c>
      <c r="Y10" s="9">
        <v>29677140223.5</v>
      </c>
      <c r="AA10" s="10">
        <v>0.08</v>
      </c>
    </row>
    <row r="11" spans="1:27" ht="21.75" customHeight="1" x14ac:dyDescent="0.2">
      <c r="A11" s="96" t="s">
        <v>86</v>
      </c>
      <c r="B11" s="96"/>
      <c r="D11" s="93">
        <v>2500000</v>
      </c>
      <c r="E11" s="93"/>
      <c r="G11" s="9">
        <v>25029000000</v>
      </c>
      <c r="I11" s="9">
        <v>42449640750</v>
      </c>
      <c r="K11" s="9">
        <v>0</v>
      </c>
      <c r="M11" s="9">
        <v>0</v>
      </c>
      <c r="O11" s="9">
        <v>0</v>
      </c>
      <c r="Q11" s="9">
        <v>0</v>
      </c>
      <c r="S11" s="9">
        <v>2500000</v>
      </c>
      <c r="U11" s="9">
        <v>16146</v>
      </c>
      <c r="W11" s="9">
        <v>25029000000</v>
      </c>
      <c r="Y11" s="9">
        <v>40272160500</v>
      </c>
      <c r="AA11" s="10">
        <v>0.1</v>
      </c>
    </row>
    <row r="12" spans="1:27" ht="21.75" customHeight="1" x14ac:dyDescent="0.2">
      <c r="A12" s="96" t="s">
        <v>87</v>
      </c>
      <c r="B12" s="96"/>
      <c r="D12" s="93">
        <v>5181000</v>
      </c>
      <c r="E12" s="93"/>
      <c r="G12" s="9">
        <v>100217784958</v>
      </c>
      <c r="I12" s="9">
        <v>88737659877.899994</v>
      </c>
      <c r="K12" s="9">
        <v>0</v>
      </c>
      <c r="M12" s="9">
        <v>0</v>
      </c>
      <c r="O12" s="9">
        <v>0</v>
      </c>
      <c r="Q12" s="9">
        <v>0</v>
      </c>
      <c r="S12" s="9">
        <v>5181000</v>
      </c>
      <c r="U12" s="9">
        <v>17167</v>
      </c>
      <c r="W12" s="9">
        <v>100217784958</v>
      </c>
      <c r="Y12" s="9">
        <v>88737659877.899994</v>
      </c>
      <c r="AA12" s="10">
        <v>0.23</v>
      </c>
    </row>
    <row r="13" spans="1:27" ht="21.75" customHeight="1" x14ac:dyDescent="0.2">
      <c r="A13" s="96" t="s">
        <v>88</v>
      </c>
      <c r="B13" s="96"/>
      <c r="D13" s="93">
        <v>285000</v>
      </c>
      <c r="E13" s="93"/>
      <c r="G13" s="9">
        <v>15899256246</v>
      </c>
      <c r="I13" s="9">
        <v>35557769412</v>
      </c>
      <c r="K13" s="9">
        <v>0</v>
      </c>
      <c r="M13" s="9">
        <v>0</v>
      </c>
      <c r="O13" s="9">
        <v>0</v>
      </c>
      <c r="Q13" s="9">
        <v>0</v>
      </c>
      <c r="S13" s="9">
        <v>285000</v>
      </c>
      <c r="U13" s="9">
        <v>142552</v>
      </c>
      <c r="W13" s="9">
        <v>15899256246</v>
      </c>
      <c r="Y13" s="9">
        <v>40578567216</v>
      </c>
      <c r="AA13" s="10">
        <v>0.1</v>
      </c>
    </row>
    <row r="14" spans="1:27" ht="21.75" customHeight="1" x14ac:dyDescent="0.2">
      <c r="A14" s="96" t="s">
        <v>89</v>
      </c>
      <c r="B14" s="96"/>
      <c r="D14" s="93">
        <v>1375000</v>
      </c>
      <c r="E14" s="93"/>
      <c r="G14" s="9">
        <v>35792899950</v>
      </c>
      <c r="I14" s="9">
        <v>79821848700</v>
      </c>
      <c r="K14" s="9">
        <v>0</v>
      </c>
      <c r="M14" s="9">
        <v>0</v>
      </c>
      <c r="O14" s="9">
        <v>-1375000</v>
      </c>
      <c r="Q14" s="9">
        <v>79040858145</v>
      </c>
      <c r="S14" s="9">
        <v>0</v>
      </c>
      <c r="U14" s="9">
        <v>0</v>
      </c>
      <c r="W14" s="9">
        <v>0</v>
      </c>
      <c r="Y14" s="9">
        <v>0</v>
      </c>
      <c r="AA14" s="10">
        <v>0</v>
      </c>
    </row>
    <row r="15" spans="1:27" ht="21.75" customHeight="1" x14ac:dyDescent="0.2">
      <c r="A15" s="96" t="s">
        <v>90</v>
      </c>
      <c r="B15" s="96"/>
      <c r="D15" s="93">
        <v>8873100</v>
      </c>
      <c r="E15" s="93"/>
      <c r="G15" s="9">
        <v>100115836808</v>
      </c>
      <c r="I15" s="9">
        <v>117608011492.95</v>
      </c>
      <c r="K15" s="9">
        <v>0</v>
      </c>
      <c r="M15" s="9">
        <v>0</v>
      </c>
      <c r="O15" s="9">
        <v>0</v>
      </c>
      <c r="Q15" s="9">
        <v>0</v>
      </c>
      <c r="S15" s="9">
        <v>8873100</v>
      </c>
      <c r="U15" s="9">
        <v>13285</v>
      </c>
      <c r="W15" s="9">
        <v>100115836808</v>
      </c>
      <c r="Y15" s="9">
        <v>117608011492.95</v>
      </c>
      <c r="AA15" s="10">
        <v>0.3</v>
      </c>
    </row>
    <row r="16" spans="1:27" ht="21.75" customHeight="1" x14ac:dyDescent="0.2">
      <c r="A16" s="96" t="s">
        <v>91</v>
      </c>
      <c r="B16" s="96"/>
      <c r="D16" s="93">
        <v>6018326</v>
      </c>
      <c r="E16" s="93"/>
      <c r="G16" s="9">
        <v>99998640828</v>
      </c>
      <c r="I16" s="9">
        <v>95342120683.576797</v>
      </c>
      <c r="K16" s="9">
        <v>0</v>
      </c>
      <c r="M16" s="9">
        <v>0</v>
      </c>
      <c r="O16" s="9">
        <v>0</v>
      </c>
      <c r="Q16" s="9">
        <v>0</v>
      </c>
      <c r="S16" s="9">
        <v>6018326</v>
      </c>
      <c r="U16" s="9">
        <v>17436</v>
      </c>
      <c r="W16" s="9">
        <v>99998640828</v>
      </c>
      <c r="Y16" s="9">
        <v>104809609497.437</v>
      </c>
      <c r="AA16" s="10">
        <v>0.27</v>
      </c>
    </row>
    <row r="17" spans="1:27" ht="21.75" customHeight="1" x14ac:dyDescent="0.2">
      <c r="A17" s="96" t="s">
        <v>92</v>
      </c>
      <c r="B17" s="96"/>
      <c r="D17" s="93">
        <v>24633181</v>
      </c>
      <c r="E17" s="93"/>
      <c r="G17" s="9">
        <v>249999993002</v>
      </c>
      <c r="I17" s="9">
        <v>241405153800</v>
      </c>
      <c r="K17" s="9">
        <v>0</v>
      </c>
      <c r="M17" s="9">
        <v>0</v>
      </c>
      <c r="O17" s="9">
        <v>0</v>
      </c>
      <c r="Q17" s="9">
        <v>0</v>
      </c>
      <c r="S17" s="9">
        <v>24633181</v>
      </c>
      <c r="U17" s="9">
        <v>11033</v>
      </c>
      <c r="W17" s="9">
        <v>249999993002</v>
      </c>
      <c r="Y17" s="9">
        <v>271777865973</v>
      </c>
      <c r="AA17" s="10">
        <v>0.69</v>
      </c>
    </row>
    <row r="18" spans="1:27" ht="21.75" customHeight="1" x14ac:dyDescent="0.2">
      <c r="A18" s="92" t="s">
        <v>93</v>
      </c>
      <c r="B18" s="92"/>
      <c r="D18" s="94">
        <v>0</v>
      </c>
      <c r="E18" s="94"/>
      <c r="G18" s="13">
        <v>0</v>
      </c>
      <c r="I18" s="13">
        <v>0</v>
      </c>
      <c r="K18" s="22">
        <v>3308659</v>
      </c>
      <c r="M18" s="13">
        <v>79999983034</v>
      </c>
      <c r="O18" s="13">
        <v>0</v>
      </c>
      <c r="Q18" s="13">
        <v>0</v>
      </c>
      <c r="S18" s="22">
        <v>3308659</v>
      </c>
      <c r="U18" s="22">
        <v>26872</v>
      </c>
      <c r="W18" s="13">
        <v>79999983034</v>
      </c>
      <c r="Y18" s="13">
        <v>88803592306.422394</v>
      </c>
      <c r="AA18" s="14">
        <v>0.23</v>
      </c>
    </row>
    <row r="19" spans="1:27" ht="21.75" customHeight="1" x14ac:dyDescent="0.2">
      <c r="A19" s="95" t="s">
        <v>73</v>
      </c>
      <c r="B19" s="95"/>
      <c r="D19" s="94"/>
      <c r="E19" s="94"/>
      <c r="G19" s="16">
        <v>766641097450</v>
      </c>
      <c r="I19" s="16">
        <v>901167289001.427</v>
      </c>
      <c r="K19" s="22"/>
      <c r="M19" s="16">
        <v>79999983034</v>
      </c>
      <c r="O19" s="16">
        <v>-1375000</v>
      </c>
      <c r="Q19" s="16">
        <v>79040858145</v>
      </c>
      <c r="S19" s="22"/>
      <c r="U19" s="22"/>
      <c r="W19" s="16">
        <v>810848180534</v>
      </c>
      <c r="Y19" s="16">
        <v>953298515087.20898</v>
      </c>
      <c r="AA19" s="17">
        <v>2.44</v>
      </c>
    </row>
    <row r="27" spans="1:27" x14ac:dyDescent="0.2">
      <c r="U27" s="24"/>
    </row>
  </sheetData>
  <mergeCells count="3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3"/>
  <sheetViews>
    <sheetView rightToLeft="1" view="pageBreakPreview" topLeftCell="D2" zoomScale="80" zoomScaleNormal="100" zoomScaleSheetLayoutView="80" workbookViewId="0">
      <selection activeCell="AD29" sqref="AB29:AD3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3" customWidth="1"/>
    <col min="23" max="23" width="1.28515625" customWidth="1"/>
    <col min="24" max="24" width="17.85546875" bestFit="1" customWidth="1"/>
    <col min="25" max="25" width="1.28515625" customWidth="1"/>
    <col min="26" max="26" width="13" customWidth="1"/>
    <col min="27" max="27" width="1.28515625" customWidth="1"/>
    <col min="28" max="28" width="22.855468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8.855468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8" ht="21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</row>
    <row r="3" spans="1:38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</row>
    <row r="4" spans="1:38" ht="14.45" customHeight="1" x14ac:dyDescent="0.2"/>
    <row r="5" spans="1:38" ht="14.45" customHeight="1" x14ac:dyDescent="0.2">
      <c r="A5" s="1" t="s">
        <v>94</v>
      </c>
      <c r="B5" s="101" t="s">
        <v>95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</row>
    <row r="6" spans="1:38" ht="14.45" customHeight="1" x14ac:dyDescent="0.2">
      <c r="A6" s="98" t="s">
        <v>96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 t="s">
        <v>7</v>
      </c>
      <c r="Q6" s="98"/>
      <c r="R6" s="98"/>
      <c r="S6" s="98"/>
      <c r="T6" s="98"/>
      <c r="V6" s="98" t="s">
        <v>8</v>
      </c>
      <c r="W6" s="98"/>
      <c r="X6" s="98"/>
      <c r="Y6" s="98"/>
      <c r="Z6" s="98"/>
      <c r="AA6" s="98"/>
      <c r="AB6" s="98"/>
      <c r="AD6" s="98" t="s">
        <v>9</v>
      </c>
      <c r="AE6" s="98"/>
      <c r="AF6" s="98"/>
      <c r="AG6" s="98"/>
      <c r="AH6" s="98"/>
      <c r="AI6" s="98"/>
      <c r="AJ6" s="98"/>
      <c r="AK6" s="98"/>
      <c r="AL6" s="9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7" t="s">
        <v>10</v>
      </c>
      <c r="W7" s="97"/>
      <c r="X7" s="97"/>
      <c r="Y7" s="3"/>
      <c r="Z7" s="97" t="s">
        <v>11</v>
      </c>
      <c r="AA7" s="97"/>
      <c r="AB7" s="9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98" t="s">
        <v>97</v>
      </c>
      <c r="B8" s="98"/>
      <c r="D8" s="2" t="s">
        <v>98</v>
      </c>
      <c r="F8" s="2" t="s">
        <v>99</v>
      </c>
      <c r="H8" s="2" t="s">
        <v>100</v>
      </c>
      <c r="J8" s="2" t="s">
        <v>101</v>
      </c>
      <c r="L8" s="2" t="s">
        <v>102</v>
      </c>
      <c r="N8" s="2" t="s">
        <v>75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99" t="s">
        <v>103</v>
      </c>
      <c r="B9" s="99"/>
      <c r="D9" s="5" t="s">
        <v>104</v>
      </c>
      <c r="F9" s="5" t="s">
        <v>104</v>
      </c>
      <c r="H9" s="5" t="s">
        <v>105</v>
      </c>
      <c r="J9" s="5" t="s">
        <v>106</v>
      </c>
      <c r="L9" s="7">
        <v>19</v>
      </c>
      <c r="N9" s="7">
        <v>19</v>
      </c>
      <c r="P9" s="6">
        <v>3275000</v>
      </c>
      <c r="R9" s="6">
        <v>3268891167221</v>
      </c>
      <c r="T9" s="6">
        <v>3184230207849</v>
      </c>
      <c r="V9" s="6">
        <v>0</v>
      </c>
      <c r="X9" s="6">
        <v>0</v>
      </c>
      <c r="Z9" s="6">
        <v>0</v>
      </c>
      <c r="AB9" s="6">
        <v>0</v>
      </c>
      <c r="AD9" s="6">
        <v>3275000</v>
      </c>
      <c r="AF9" s="6">
        <v>902323</v>
      </c>
      <c r="AH9" s="6">
        <v>3268891167221</v>
      </c>
      <c r="AJ9" s="6">
        <v>2953500985120</v>
      </c>
      <c r="AL9" s="7">
        <v>7.53</v>
      </c>
    </row>
    <row r="10" spans="1:38" ht="21.75" customHeight="1" x14ac:dyDescent="0.2">
      <c r="A10" s="96" t="s">
        <v>107</v>
      </c>
      <c r="B10" s="96"/>
      <c r="D10" s="8" t="s">
        <v>104</v>
      </c>
      <c r="F10" s="8" t="s">
        <v>104</v>
      </c>
      <c r="H10" s="8" t="s">
        <v>108</v>
      </c>
      <c r="J10" s="8" t="s">
        <v>109</v>
      </c>
      <c r="L10" s="10">
        <v>0</v>
      </c>
      <c r="N10" s="10">
        <v>0</v>
      </c>
      <c r="P10" s="9">
        <v>350037</v>
      </c>
      <c r="R10" s="9">
        <v>199539825033</v>
      </c>
      <c r="T10" s="9">
        <v>277078560565</v>
      </c>
      <c r="V10" s="9">
        <v>0</v>
      </c>
      <c r="X10" s="9">
        <v>0</v>
      </c>
      <c r="Z10" s="9">
        <v>0</v>
      </c>
      <c r="AB10" s="9">
        <v>0</v>
      </c>
      <c r="AD10" s="9">
        <v>350037</v>
      </c>
      <c r="AF10" s="9">
        <v>820500</v>
      </c>
      <c r="AH10" s="9">
        <v>199539825033</v>
      </c>
      <c r="AJ10" s="9">
        <v>287049190586</v>
      </c>
      <c r="AL10" s="10">
        <v>0.73</v>
      </c>
    </row>
    <row r="11" spans="1:38" ht="21.75" customHeight="1" x14ac:dyDescent="0.2">
      <c r="A11" s="96" t="s">
        <v>110</v>
      </c>
      <c r="B11" s="96"/>
      <c r="D11" s="8" t="s">
        <v>104</v>
      </c>
      <c r="F11" s="8" t="s">
        <v>104</v>
      </c>
      <c r="H11" s="8" t="s">
        <v>111</v>
      </c>
      <c r="J11" s="8" t="s">
        <v>112</v>
      </c>
      <c r="L11" s="10">
        <v>19</v>
      </c>
      <c r="N11" s="10">
        <v>19</v>
      </c>
      <c r="P11" s="9">
        <v>1358000</v>
      </c>
      <c r="R11" s="9">
        <v>1357749394070</v>
      </c>
      <c r="T11" s="9">
        <v>1221535428750</v>
      </c>
      <c r="V11" s="9">
        <v>0</v>
      </c>
      <c r="X11" s="9">
        <v>0</v>
      </c>
      <c r="Z11" s="9">
        <v>1358000</v>
      </c>
      <c r="AB11" s="9">
        <v>1358000000000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 x14ac:dyDescent="0.2">
      <c r="A12" s="96" t="s">
        <v>113</v>
      </c>
      <c r="B12" s="96"/>
      <c r="D12" s="8" t="s">
        <v>104</v>
      </c>
      <c r="F12" s="8" t="s">
        <v>104</v>
      </c>
      <c r="H12" s="8" t="s">
        <v>114</v>
      </c>
      <c r="J12" s="8" t="s">
        <v>115</v>
      </c>
      <c r="L12" s="10">
        <v>23</v>
      </c>
      <c r="N12" s="10">
        <v>23</v>
      </c>
      <c r="P12" s="9">
        <v>1700000</v>
      </c>
      <c r="R12" s="9">
        <v>1700000000000</v>
      </c>
      <c r="T12" s="9">
        <v>1699075625000</v>
      </c>
      <c r="V12" s="9">
        <v>0</v>
      </c>
      <c r="X12" s="9">
        <v>0</v>
      </c>
      <c r="Z12" s="9">
        <v>0</v>
      </c>
      <c r="AB12" s="9">
        <v>0</v>
      </c>
      <c r="AD12" s="9">
        <v>1700000</v>
      </c>
      <c r="AF12" s="9">
        <v>1000000</v>
      </c>
      <c r="AH12" s="9">
        <v>1700000000000</v>
      </c>
      <c r="AJ12" s="9">
        <v>1699075625000</v>
      </c>
      <c r="AL12" s="10">
        <v>4.33</v>
      </c>
    </row>
    <row r="13" spans="1:38" ht="21.75" customHeight="1" x14ac:dyDescent="0.2">
      <c r="A13" s="96" t="s">
        <v>116</v>
      </c>
      <c r="B13" s="96"/>
      <c r="D13" s="8" t="s">
        <v>104</v>
      </c>
      <c r="F13" s="8" t="s">
        <v>104</v>
      </c>
      <c r="H13" s="8" t="s">
        <v>117</v>
      </c>
      <c r="J13" s="8" t="s">
        <v>118</v>
      </c>
      <c r="L13" s="10">
        <v>23</v>
      </c>
      <c r="N13" s="10">
        <v>23</v>
      </c>
      <c r="P13" s="9">
        <v>1000000</v>
      </c>
      <c r="R13" s="9">
        <v>1000000000000</v>
      </c>
      <c r="T13" s="9">
        <v>999456250000</v>
      </c>
      <c r="V13" s="9">
        <v>0</v>
      </c>
      <c r="X13" s="9">
        <v>0</v>
      </c>
      <c r="Z13" s="9">
        <v>0</v>
      </c>
      <c r="AB13" s="9">
        <v>0</v>
      </c>
      <c r="AD13" s="9">
        <v>1000000</v>
      </c>
      <c r="AF13" s="9">
        <v>1000000</v>
      </c>
      <c r="AH13" s="9">
        <v>1000000000000</v>
      </c>
      <c r="AJ13" s="9">
        <v>999456250000</v>
      </c>
      <c r="AL13" s="10">
        <v>2.5499999999999998</v>
      </c>
    </row>
    <row r="14" spans="1:38" ht="21.75" customHeight="1" x14ac:dyDescent="0.2">
      <c r="A14" s="96" t="s">
        <v>119</v>
      </c>
      <c r="B14" s="96"/>
      <c r="D14" s="8" t="s">
        <v>104</v>
      </c>
      <c r="F14" s="8" t="s">
        <v>104</v>
      </c>
      <c r="H14" s="8" t="s">
        <v>120</v>
      </c>
      <c r="J14" s="8" t="s">
        <v>121</v>
      </c>
      <c r="L14" s="10">
        <v>23</v>
      </c>
      <c r="N14" s="10">
        <v>23</v>
      </c>
      <c r="P14" s="9">
        <v>250000</v>
      </c>
      <c r="R14" s="9">
        <v>250000000000</v>
      </c>
      <c r="T14" s="9">
        <v>249864062500</v>
      </c>
      <c r="V14" s="9">
        <v>0</v>
      </c>
      <c r="X14" s="9">
        <v>0</v>
      </c>
      <c r="Z14" s="9">
        <v>0</v>
      </c>
      <c r="AB14" s="9">
        <v>0</v>
      </c>
      <c r="AD14" s="9">
        <v>250000</v>
      </c>
      <c r="AF14" s="9">
        <v>1000000</v>
      </c>
      <c r="AH14" s="9">
        <v>250000000000</v>
      </c>
      <c r="AJ14" s="9">
        <v>249864062500</v>
      </c>
      <c r="AL14" s="10">
        <v>0.64</v>
      </c>
    </row>
    <row r="15" spans="1:38" ht="21.75" customHeight="1" x14ac:dyDescent="0.2">
      <c r="A15" s="96" t="s">
        <v>122</v>
      </c>
      <c r="B15" s="96"/>
      <c r="D15" s="8" t="s">
        <v>104</v>
      </c>
      <c r="F15" s="8" t="s">
        <v>104</v>
      </c>
      <c r="H15" s="8" t="s">
        <v>123</v>
      </c>
      <c r="J15" s="8" t="s">
        <v>124</v>
      </c>
      <c r="L15" s="10">
        <v>18</v>
      </c>
      <c r="N15" s="10">
        <v>18</v>
      </c>
      <c r="P15" s="9">
        <v>810000</v>
      </c>
      <c r="R15" s="9">
        <v>810051236951</v>
      </c>
      <c r="T15" s="9">
        <v>728603606250</v>
      </c>
      <c r="V15" s="9">
        <v>0</v>
      </c>
      <c r="X15" s="9">
        <v>0</v>
      </c>
      <c r="Z15" s="9">
        <v>0</v>
      </c>
      <c r="AB15" s="9">
        <v>0</v>
      </c>
      <c r="AD15" s="9">
        <v>810000</v>
      </c>
      <c r="AF15" s="9">
        <v>900000</v>
      </c>
      <c r="AH15" s="9">
        <v>810051236951</v>
      </c>
      <c r="AJ15" s="9">
        <v>728603606250</v>
      </c>
      <c r="AL15" s="10">
        <v>1.86</v>
      </c>
    </row>
    <row r="16" spans="1:38" ht="21.75" customHeight="1" x14ac:dyDescent="0.2">
      <c r="A16" s="96" t="s">
        <v>125</v>
      </c>
      <c r="B16" s="96"/>
      <c r="D16" s="8" t="s">
        <v>104</v>
      </c>
      <c r="F16" s="8" t="s">
        <v>104</v>
      </c>
      <c r="H16" s="8" t="s">
        <v>126</v>
      </c>
      <c r="J16" s="8" t="s">
        <v>127</v>
      </c>
      <c r="L16" s="10">
        <v>18</v>
      </c>
      <c r="N16" s="10">
        <v>18</v>
      </c>
      <c r="P16" s="9">
        <v>730000</v>
      </c>
      <c r="R16" s="9">
        <v>598668522192</v>
      </c>
      <c r="T16" s="9">
        <v>707714970625</v>
      </c>
      <c r="V16" s="9">
        <v>0</v>
      </c>
      <c r="X16" s="9">
        <v>0</v>
      </c>
      <c r="Z16" s="9">
        <v>0</v>
      </c>
      <c r="AB16" s="9">
        <v>0</v>
      </c>
      <c r="AD16" s="9">
        <v>730000</v>
      </c>
      <c r="AF16" s="9">
        <v>970000</v>
      </c>
      <c r="AH16" s="9">
        <v>598668522192</v>
      </c>
      <c r="AJ16" s="9">
        <v>707714970625</v>
      </c>
      <c r="AL16" s="10">
        <v>1.8</v>
      </c>
    </row>
    <row r="17" spans="1:38" ht="21.75" customHeight="1" x14ac:dyDescent="0.2">
      <c r="A17" s="96" t="s">
        <v>128</v>
      </c>
      <c r="B17" s="96"/>
      <c r="D17" s="8" t="s">
        <v>104</v>
      </c>
      <c r="F17" s="8" t="s">
        <v>104</v>
      </c>
      <c r="H17" s="8" t="s">
        <v>129</v>
      </c>
      <c r="J17" s="8" t="s">
        <v>130</v>
      </c>
      <c r="L17" s="10">
        <v>18</v>
      </c>
      <c r="N17" s="10">
        <v>18</v>
      </c>
      <c r="P17" s="9">
        <v>817000</v>
      </c>
      <c r="R17" s="9">
        <v>685483304137</v>
      </c>
      <c r="T17" s="9">
        <v>658870674160</v>
      </c>
      <c r="V17" s="9">
        <v>0</v>
      </c>
      <c r="X17" s="9">
        <v>0</v>
      </c>
      <c r="Z17" s="9">
        <v>0</v>
      </c>
      <c r="AB17" s="9">
        <v>0</v>
      </c>
      <c r="AD17" s="9">
        <v>817000</v>
      </c>
      <c r="AF17" s="9">
        <v>824180</v>
      </c>
      <c r="AH17" s="9">
        <v>685483304137</v>
      </c>
      <c r="AJ17" s="9">
        <v>672988923186</v>
      </c>
      <c r="AL17" s="10">
        <v>1.72</v>
      </c>
    </row>
    <row r="18" spans="1:38" ht="21.75" customHeight="1" x14ac:dyDescent="0.2">
      <c r="A18" s="96" t="s">
        <v>131</v>
      </c>
      <c r="B18" s="96"/>
      <c r="D18" s="8" t="s">
        <v>104</v>
      </c>
      <c r="F18" s="8" t="s">
        <v>104</v>
      </c>
      <c r="H18" s="8" t="s">
        <v>132</v>
      </c>
      <c r="J18" s="8" t="s">
        <v>133</v>
      </c>
      <c r="L18" s="10">
        <v>20.5</v>
      </c>
      <c r="N18" s="10">
        <v>20.5</v>
      </c>
      <c r="P18" s="9">
        <v>380000</v>
      </c>
      <c r="R18" s="9">
        <v>293827995418</v>
      </c>
      <c r="T18" s="9">
        <v>296071723415</v>
      </c>
      <c r="V18" s="9">
        <v>0</v>
      </c>
      <c r="X18" s="9">
        <v>0</v>
      </c>
      <c r="Z18" s="9">
        <v>0</v>
      </c>
      <c r="AB18" s="9">
        <v>0</v>
      </c>
      <c r="AD18" s="9">
        <v>380000</v>
      </c>
      <c r="AF18" s="9">
        <v>779560</v>
      </c>
      <c r="AH18" s="9">
        <v>293827995418</v>
      </c>
      <c r="AJ18" s="9">
        <v>296071723415</v>
      </c>
      <c r="AL18" s="10">
        <v>0.76</v>
      </c>
    </row>
    <row r="19" spans="1:38" ht="21.75" customHeight="1" x14ac:dyDescent="0.2">
      <c r="A19" s="96" t="s">
        <v>134</v>
      </c>
      <c r="B19" s="96"/>
      <c r="D19" s="8" t="s">
        <v>104</v>
      </c>
      <c r="F19" s="8" t="s">
        <v>104</v>
      </c>
      <c r="H19" s="8" t="s">
        <v>135</v>
      </c>
      <c r="J19" s="8" t="s">
        <v>136</v>
      </c>
      <c r="L19" s="10">
        <v>23</v>
      </c>
      <c r="N19" s="10">
        <v>23</v>
      </c>
      <c r="P19" s="9">
        <v>275000</v>
      </c>
      <c r="R19" s="9">
        <v>250788817310</v>
      </c>
      <c r="T19" s="9">
        <v>257966404454</v>
      </c>
      <c r="V19" s="9">
        <v>0</v>
      </c>
      <c r="X19" s="9">
        <v>0</v>
      </c>
      <c r="Z19" s="9">
        <v>0</v>
      </c>
      <c r="AB19" s="9">
        <v>0</v>
      </c>
      <c r="AD19" s="9">
        <v>275000</v>
      </c>
      <c r="AF19" s="9">
        <v>955610</v>
      </c>
      <c r="AH19" s="9">
        <v>250788817310</v>
      </c>
      <c r="AJ19" s="9">
        <v>262649856442</v>
      </c>
      <c r="AL19" s="10">
        <v>0.67</v>
      </c>
    </row>
    <row r="20" spans="1:38" ht="21.75" customHeight="1" x14ac:dyDescent="0.2">
      <c r="A20" s="96" t="s">
        <v>137</v>
      </c>
      <c r="B20" s="96"/>
      <c r="D20" s="8" t="s">
        <v>104</v>
      </c>
      <c r="F20" s="8" t="s">
        <v>104</v>
      </c>
      <c r="H20" s="8" t="s">
        <v>138</v>
      </c>
      <c r="J20" s="8" t="s">
        <v>139</v>
      </c>
      <c r="L20" s="10">
        <v>23</v>
      </c>
      <c r="N20" s="10">
        <v>23</v>
      </c>
      <c r="P20" s="9">
        <v>228899</v>
      </c>
      <c r="R20" s="9">
        <v>199516167452</v>
      </c>
      <c r="T20" s="9">
        <v>199926067157</v>
      </c>
      <c r="V20" s="9">
        <v>0</v>
      </c>
      <c r="X20" s="9">
        <v>0</v>
      </c>
      <c r="Z20" s="9">
        <v>0</v>
      </c>
      <c r="AB20" s="9">
        <v>0</v>
      </c>
      <c r="AD20" s="9">
        <v>228899</v>
      </c>
      <c r="AF20" s="9">
        <v>893940</v>
      </c>
      <c r="AH20" s="9">
        <v>199516167452</v>
      </c>
      <c r="AJ20" s="9">
        <v>204510708862</v>
      </c>
      <c r="AL20" s="10">
        <v>0.52</v>
      </c>
    </row>
    <row r="21" spans="1:38" ht="21.75" customHeight="1" x14ac:dyDescent="0.2">
      <c r="A21" s="96" t="s">
        <v>140</v>
      </c>
      <c r="B21" s="96"/>
      <c r="D21" s="8" t="s">
        <v>104</v>
      </c>
      <c r="F21" s="8" t="s">
        <v>104</v>
      </c>
      <c r="H21" s="8" t="s">
        <v>141</v>
      </c>
      <c r="J21" s="8" t="s">
        <v>142</v>
      </c>
      <c r="L21" s="10">
        <v>23</v>
      </c>
      <c r="N21" s="10">
        <v>23</v>
      </c>
      <c r="P21" s="9">
        <v>1686341</v>
      </c>
      <c r="R21" s="9">
        <v>1500040535697</v>
      </c>
      <c r="T21" s="9">
        <v>1511960208641</v>
      </c>
      <c r="V21" s="9">
        <v>0</v>
      </c>
      <c r="X21" s="9">
        <v>0</v>
      </c>
      <c r="Z21" s="9">
        <v>0</v>
      </c>
      <c r="AB21" s="9">
        <v>0</v>
      </c>
      <c r="AD21" s="9">
        <v>1686341</v>
      </c>
      <c r="AF21" s="9">
        <v>936950</v>
      </c>
      <c r="AH21" s="9">
        <v>1500040535697</v>
      </c>
      <c r="AJ21" s="9">
        <v>1579158065597</v>
      </c>
      <c r="AL21" s="10">
        <v>4.03</v>
      </c>
    </row>
    <row r="22" spans="1:38" ht="21.75" customHeight="1" x14ac:dyDescent="0.2">
      <c r="A22" s="96" t="s">
        <v>143</v>
      </c>
      <c r="B22" s="96"/>
      <c r="D22" s="8" t="s">
        <v>104</v>
      </c>
      <c r="F22" s="8" t="s">
        <v>104</v>
      </c>
      <c r="H22" s="8" t="s">
        <v>144</v>
      </c>
      <c r="J22" s="8" t="s">
        <v>145</v>
      </c>
      <c r="L22" s="10">
        <v>23</v>
      </c>
      <c r="N22" s="10">
        <v>23</v>
      </c>
      <c r="P22" s="9">
        <v>1095000</v>
      </c>
      <c r="R22" s="9">
        <v>989333680443</v>
      </c>
      <c r="T22" s="9">
        <v>920401924175</v>
      </c>
      <c r="V22" s="9">
        <v>0</v>
      </c>
      <c r="X22" s="9">
        <v>0</v>
      </c>
      <c r="Z22" s="9">
        <v>0</v>
      </c>
      <c r="AB22" s="9">
        <v>0</v>
      </c>
      <c r="AD22" s="9">
        <v>1095000</v>
      </c>
      <c r="AF22" s="9">
        <v>845095</v>
      </c>
      <c r="AH22" s="9">
        <v>989333680443</v>
      </c>
      <c r="AJ22" s="9">
        <v>924875850155</v>
      </c>
      <c r="AL22" s="10">
        <v>2.36</v>
      </c>
    </row>
    <row r="23" spans="1:38" ht="21.75" customHeight="1" x14ac:dyDescent="0.2">
      <c r="A23" s="96" t="s">
        <v>146</v>
      </c>
      <c r="B23" s="96"/>
      <c r="D23" s="8" t="s">
        <v>104</v>
      </c>
      <c r="F23" s="8" t="s">
        <v>104</v>
      </c>
      <c r="H23" s="8" t="s">
        <v>147</v>
      </c>
      <c r="J23" s="8" t="s">
        <v>148</v>
      </c>
      <c r="L23" s="10">
        <v>23</v>
      </c>
      <c r="N23" s="10">
        <v>23</v>
      </c>
      <c r="P23" s="9">
        <v>2940000</v>
      </c>
      <c r="R23" s="9">
        <v>2366791800000</v>
      </c>
      <c r="T23" s="9">
        <v>2398702256052</v>
      </c>
      <c r="V23" s="9">
        <v>0</v>
      </c>
      <c r="X23" s="9">
        <v>0</v>
      </c>
      <c r="Z23" s="9">
        <v>0</v>
      </c>
      <c r="AB23" s="9">
        <v>0</v>
      </c>
      <c r="AD23" s="9">
        <v>2940000</v>
      </c>
      <c r="AF23" s="9">
        <v>820855</v>
      </c>
      <c r="AH23" s="9">
        <v>2366791800000</v>
      </c>
      <c r="AJ23" s="9">
        <v>2412001460675</v>
      </c>
      <c r="AL23" s="10">
        <v>6.15</v>
      </c>
    </row>
    <row r="24" spans="1:38" ht="21.75" customHeight="1" x14ac:dyDescent="0.2">
      <c r="A24" s="96" t="s">
        <v>149</v>
      </c>
      <c r="B24" s="96"/>
      <c r="D24" s="8" t="s">
        <v>104</v>
      </c>
      <c r="F24" s="8" t="s">
        <v>104</v>
      </c>
      <c r="H24" s="8" t="s">
        <v>150</v>
      </c>
      <c r="J24" s="8" t="s">
        <v>151</v>
      </c>
      <c r="L24" s="10">
        <v>23</v>
      </c>
      <c r="N24" s="10">
        <v>23</v>
      </c>
      <c r="P24" s="9">
        <v>1300000</v>
      </c>
      <c r="R24" s="9">
        <v>1236586000000</v>
      </c>
      <c r="T24" s="9">
        <v>1125510070945</v>
      </c>
      <c r="V24" s="9">
        <v>0</v>
      </c>
      <c r="X24" s="9">
        <v>0</v>
      </c>
      <c r="Z24" s="9">
        <v>0</v>
      </c>
      <c r="AB24" s="9">
        <v>0</v>
      </c>
      <c r="AD24" s="9">
        <v>1300000</v>
      </c>
      <c r="AF24" s="9">
        <v>872203</v>
      </c>
      <c r="AH24" s="9">
        <v>1236586000000</v>
      </c>
      <c r="AJ24" s="9">
        <v>1133247361504</v>
      </c>
      <c r="AL24" s="10">
        <v>2.89</v>
      </c>
    </row>
    <row r="25" spans="1:38" ht="21.75" customHeight="1" x14ac:dyDescent="0.2">
      <c r="A25" s="96" t="s">
        <v>152</v>
      </c>
      <c r="B25" s="96"/>
      <c r="D25" s="8" t="s">
        <v>104</v>
      </c>
      <c r="F25" s="8" t="s">
        <v>104</v>
      </c>
      <c r="H25" s="8" t="s">
        <v>153</v>
      </c>
      <c r="J25" s="8" t="s">
        <v>154</v>
      </c>
      <c r="L25" s="10">
        <v>23</v>
      </c>
      <c r="N25" s="10">
        <v>23</v>
      </c>
      <c r="P25" s="9">
        <v>1068750</v>
      </c>
      <c r="R25" s="9">
        <v>1000136250000</v>
      </c>
      <c r="T25" s="9">
        <v>858984017081</v>
      </c>
      <c r="V25" s="9">
        <v>0</v>
      </c>
      <c r="X25" s="9">
        <v>0</v>
      </c>
      <c r="Z25" s="9">
        <v>0</v>
      </c>
      <c r="AB25" s="9">
        <v>0</v>
      </c>
      <c r="AD25" s="9">
        <v>1068750</v>
      </c>
      <c r="AF25" s="9">
        <v>809077</v>
      </c>
      <c r="AH25" s="9">
        <v>1000136250000</v>
      </c>
      <c r="AJ25" s="9">
        <v>864230862557</v>
      </c>
      <c r="AL25" s="10">
        <v>2.2000000000000002</v>
      </c>
    </row>
    <row r="26" spans="1:38" ht="21.75" customHeight="1" x14ac:dyDescent="0.2">
      <c r="A26" s="92" t="s">
        <v>155</v>
      </c>
      <c r="B26" s="92"/>
      <c r="D26" s="25" t="s">
        <v>104</v>
      </c>
      <c r="F26" s="25" t="s">
        <v>104</v>
      </c>
      <c r="H26" s="25" t="s">
        <v>156</v>
      </c>
      <c r="J26" s="25" t="s">
        <v>157</v>
      </c>
      <c r="L26" s="26">
        <v>23</v>
      </c>
      <c r="N26" s="26">
        <v>23</v>
      </c>
      <c r="P26" s="22">
        <v>0</v>
      </c>
      <c r="R26" s="13">
        <v>0</v>
      </c>
      <c r="T26" s="13">
        <v>0</v>
      </c>
      <c r="V26" s="22">
        <v>1000000</v>
      </c>
      <c r="X26" s="13">
        <v>1000000000000</v>
      </c>
      <c r="Z26" s="22">
        <v>0</v>
      </c>
      <c r="AB26" s="13">
        <v>0</v>
      </c>
      <c r="AD26" s="22">
        <v>1000000</v>
      </c>
      <c r="AF26" s="22">
        <v>1000000</v>
      </c>
      <c r="AH26" s="13">
        <v>1000000000000</v>
      </c>
      <c r="AJ26" s="13">
        <v>999456250000</v>
      </c>
      <c r="AL26" s="14">
        <v>2.5499999999999998</v>
      </c>
    </row>
    <row r="27" spans="1:38" ht="21.75" customHeight="1" x14ac:dyDescent="0.2">
      <c r="A27" s="95" t="s">
        <v>73</v>
      </c>
      <c r="B27" s="95"/>
      <c r="D27" s="22"/>
      <c r="E27" s="27"/>
      <c r="F27" s="22"/>
      <c r="G27" s="27"/>
      <c r="H27" s="22"/>
      <c r="I27" s="27"/>
      <c r="J27" s="22"/>
      <c r="K27" s="27"/>
      <c r="L27" s="22"/>
      <c r="M27" s="27"/>
      <c r="N27" s="22"/>
      <c r="O27" s="27"/>
      <c r="P27" s="22"/>
      <c r="R27" s="16">
        <v>17707404695924</v>
      </c>
      <c r="T27" s="16">
        <v>17295952057619</v>
      </c>
      <c r="V27" s="22"/>
      <c r="X27" s="16">
        <v>1000000000000</v>
      </c>
      <c r="Z27" s="22"/>
      <c r="AB27" s="16">
        <v>1358000000000</v>
      </c>
      <c r="AD27" s="22"/>
      <c r="AF27" s="22"/>
      <c r="AH27" s="16">
        <v>17349655301854</v>
      </c>
      <c r="AJ27" s="16">
        <v>16974455752474</v>
      </c>
      <c r="AL27" s="17">
        <v>43.29</v>
      </c>
    </row>
    <row r="33" spans="28:28" x14ac:dyDescent="0.2">
      <c r="AB33" s="23"/>
    </row>
  </sheetData>
  <mergeCells count="3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view="pageBreakPreview" topLeftCell="A10" zoomScale="120" zoomScaleNormal="100" zoomScaleSheetLayoutView="120" workbookViewId="0">
      <selection activeCell="M24" sqref="M2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1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14.45" customHeight="1" x14ac:dyDescent="0.2">
      <c r="A4" s="101" t="s">
        <v>158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14.45" customHeight="1" x14ac:dyDescent="0.2">
      <c r="A5" s="101" t="s">
        <v>159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4.45" customHeight="1" x14ac:dyDescent="0.2"/>
    <row r="7" spans="1:13" ht="14.45" customHeight="1" x14ac:dyDescent="0.2">
      <c r="C7" s="98" t="s">
        <v>9</v>
      </c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ht="14.45" customHeight="1" x14ac:dyDescent="0.2">
      <c r="A8" s="2" t="s">
        <v>160</v>
      </c>
      <c r="C8" s="4" t="s">
        <v>13</v>
      </c>
      <c r="D8" s="3"/>
      <c r="E8" s="4" t="s">
        <v>161</v>
      </c>
      <c r="F8" s="3"/>
      <c r="G8" s="4" t="s">
        <v>162</v>
      </c>
      <c r="H8" s="3"/>
      <c r="I8" s="4" t="s">
        <v>163</v>
      </c>
      <c r="J8" s="3"/>
      <c r="K8" s="4" t="s">
        <v>164</v>
      </c>
      <c r="L8" s="3"/>
      <c r="M8" s="4" t="s">
        <v>165</v>
      </c>
    </row>
    <row r="9" spans="1:13" ht="21.75" customHeight="1" x14ac:dyDescent="0.2">
      <c r="A9" s="5" t="s">
        <v>103</v>
      </c>
      <c r="C9" s="6">
        <v>3275000</v>
      </c>
      <c r="E9" s="6">
        <v>1000000</v>
      </c>
      <c r="G9" s="6">
        <v>902323</v>
      </c>
      <c r="I9" s="28">
        <v>-9.7699999999999995E-2</v>
      </c>
      <c r="K9" s="6">
        <v>2953500985120</v>
      </c>
      <c r="M9" s="31" t="s">
        <v>252</v>
      </c>
    </row>
    <row r="10" spans="1:13" ht="21.75" customHeight="1" x14ac:dyDescent="0.2">
      <c r="A10" s="8" t="s">
        <v>122</v>
      </c>
      <c r="C10" s="9">
        <v>810000</v>
      </c>
      <c r="E10" s="9">
        <v>1000000</v>
      </c>
      <c r="G10" s="9">
        <v>900000</v>
      </c>
      <c r="I10" s="29">
        <v>-0.1</v>
      </c>
      <c r="K10" s="9">
        <v>728603606250</v>
      </c>
      <c r="M10" s="32" t="s">
        <v>252</v>
      </c>
    </row>
    <row r="11" spans="1:13" ht="21.75" customHeight="1" x14ac:dyDescent="0.2">
      <c r="A11" s="8" t="s">
        <v>119</v>
      </c>
      <c r="C11" s="9">
        <v>250000</v>
      </c>
      <c r="E11" s="9">
        <v>1000000</v>
      </c>
      <c r="G11" s="9">
        <v>1000000</v>
      </c>
      <c r="I11" s="29">
        <v>0</v>
      </c>
      <c r="K11" s="9">
        <v>249864062500</v>
      </c>
      <c r="M11" s="32" t="s">
        <v>252</v>
      </c>
    </row>
    <row r="12" spans="1:13" ht="21.75" customHeight="1" x14ac:dyDescent="0.2">
      <c r="A12" s="8" t="s">
        <v>143</v>
      </c>
      <c r="C12" s="9">
        <v>1095000</v>
      </c>
      <c r="E12" s="9">
        <v>893690</v>
      </c>
      <c r="G12" s="9">
        <v>845095</v>
      </c>
      <c r="I12" s="29">
        <v>-5.4399999999999997E-2</v>
      </c>
      <c r="K12" s="9">
        <v>924875850155</v>
      </c>
      <c r="M12" s="32" t="s">
        <v>253</v>
      </c>
    </row>
    <row r="13" spans="1:13" ht="21.75" customHeight="1" x14ac:dyDescent="0.2">
      <c r="A13" s="8" t="s">
        <v>113</v>
      </c>
      <c r="C13" s="9">
        <v>1700000</v>
      </c>
      <c r="E13" s="9">
        <v>1000000</v>
      </c>
      <c r="G13" s="9">
        <v>1000000</v>
      </c>
      <c r="I13" s="29">
        <v>0</v>
      </c>
      <c r="K13" s="9">
        <v>1699075625000</v>
      </c>
      <c r="M13" s="32" t="s">
        <v>252</v>
      </c>
    </row>
    <row r="14" spans="1:13" ht="21.75" customHeight="1" x14ac:dyDescent="0.2">
      <c r="A14" s="8" t="s">
        <v>146</v>
      </c>
      <c r="C14" s="9">
        <v>2940000</v>
      </c>
      <c r="E14" s="9">
        <v>810000</v>
      </c>
      <c r="G14" s="9">
        <v>820855</v>
      </c>
      <c r="I14" s="29">
        <v>1.34E-2</v>
      </c>
      <c r="K14" s="9">
        <v>2412001460675</v>
      </c>
      <c r="M14" s="32" t="s">
        <v>253</v>
      </c>
    </row>
    <row r="15" spans="1:13" ht="21.75" customHeight="1" x14ac:dyDescent="0.2">
      <c r="A15" s="8" t="s">
        <v>149</v>
      </c>
      <c r="C15" s="9">
        <v>1300000</v>
      </c>
      <c r="E15" s="9">
        <v>841610</v>
      </c>
      <c r="G15" s="9">
        <v>872203</v>
      </c>
      <c r="I15" s="29">
        <v>3.6400000000000002E-2</v>
      </c>
      <c r="K15" s="9">
        <v>1133247361504</v>
      </c>
      <c r="M15" s="32" t="s">
        <v>253</v>
      </c>
    </row>
    <row r="16" spans="1:13" ht="21.75" customHeight="1" x14ac:dyDescent="0.2">
      <c r="A16" s="8" t="s">
        <v>152</v>
      </c>
      <c r="C16" s="9">
        <v>1068750</v>
      </c>
      <c r="E16" s="9">
        <v>828000</v>
      </c>
      <c r="G16" s="9">
        <v>809077</v>
      </c>
      <c r="I16" s="29">
        <v>-2.29E-2</v>
      </c>
      <c r="K16" s="9">
        <v>864230862557</v>
      </c>
      <c r="M16" s="32" t="s">
        <v>253</v>
      </c>
    </row>
    <row r="17" spans="1:13" ht="21.75" customHeight="1" x14ac:dyDescent="0.2">
      <c r="A17" s="8" t="s">
        <v>116</v>
      </c>
      <c r="C17" s="9">
        <v>1000000</v>
      </c>
      <c r="E17" s="9">
        <v>1000000</v>
      </c>
      <c r="G17" s="9">
        <v>1000000</v>
      </c>
      <c r="I17" s="29">
        <v>0</v>
      </c>
      <c r="K17" s="9">
        <v>999456250000</v>
      </c>
      <c r="M17" s="32" t="s">
        <v>252</v>
      </c>
    </row>
    <row r="18" spans="1:13" ht="21.75" customHeight="1" x14ac:dyDescent="0.2">
      <c r="A18" s="11" t="s">
        <v>155</v>
      </c>
      <c r="C18" s="22">
        <v>1000000</v>
      </c>
      <c r="E18" s="22">
        <v>1000000</v>
      </c>
      <c r="G18" s="22">
        <v>1000000</v>
      </c>
      <c r="I18" s="30">
        <v>0</v>
      </c>
      <c r="K18" s="13">
        <v>999456250000</v>
      </c>
      <c r="M18" s="32" t="s">
        <v>252</v>
      </c>
    </row>
    <row r="19" spans="1:13" ht="21.75" customHeight="1" x14ac:dyDescent="0.2">
      <c r="A19" s="15" t="s">
        <v>73</v>
      </c>
      <c r="C19" s="22"/>
      <c r="D19" s="27"/>
      <c r="E19" s="22"/>
      <c r="F19" s="27"/>
      <c r="G19" s="22"/>
      <c r="H19" s="27"/>
      <c r="I19" s="22"/>
      <c r="K19" s="16">
        <v>12964312313761</v>
      </c>
      <c r="M19" s="22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CB5F7-1E50-4ADC-BB7F-B95B737EB2F7}">
  <sheetPr>
    <pageSetUpPr fitToPage="1"/>
  </sheetPr>
  <dimension ref="A1:L24"/>
  <sheetViews>
    <sheetView rightToLeft="1" view="pageBreakPreview" zoomScale="110" zoomScaleNormal="100" zoomScaleSheetLayoutView="110" workbookViewId="0">
      <selection activeCell="S11" sqref="S11"/>
    </sheetView>
  </sheetViews>
  <sheetFormatPr defaultRowHeight="12.75" x14ac:dyDescent="0.2"/>
  <cols>
    <col min="1" max="1" width="6.28515625" style="33" bestFit="1" customWidth="1"/>
    <col min="2" max="2" width="28.5703125" style="33" customWidth="1"/>
    <col min="3" max="3" width="1.28515625" style="33" customWidth="1"/>
    <col min="4" max="4" width="18.5703125" style="33" bestFit="1" customWidth="1"/>
    <col min="5" max="5" width="1.28515625" style="33" customWidth="1"/>
    <col min="6" max="6" width="19" style="33" bestFit="1" customWidth="1"/>
    <col min="7" max="7" width="1.28515625" style="33" customWidth="1"/>
    <col min="8" max="8" width="19" style="33" bestFit="1" customWidth="1"/>
    <col min="9" max="9" width="1.28515625" style="33" customWidth="1"/>
    <col min="10" max="10" width="18.85546875" style="33" bestFit="1" customWidth="1"/>
    <col min="11" max="11" width="1.28515625" style="33" customWidth="1"/>
    <col min="12" max="12" width="18.28515625" style="33" bestFit="1" customWidth="1"/>
    <col min="13" max="13" width="0.28515625" style="33" customWidth="1"/>
    <col min="14" max="16384" width="9.140625" style="33"/>
  </cols>
  <sheetData>
    <row r="1" spans="1:12" ht="29.1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21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21.7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4.45" customHeight="1" x14ac:dyDescent="0.2"/>
    <row r="5" spans="1:12" ht="14.45" customHeight="1" x14ac:dyDescent="0.2">
      <c r="A5" s="34" t="s">
        <v>166</v>
      </c>
      <c r="B5" s="104" t="s">
        <v>167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4.45" customHeight="1" x14ac:dyDescent="0.2">
      <c r="D6" s="35" t="s">
        <v>7</v>
      </c>
      <c r="F6" s="105" t="s">
        <v>8</v>
      </c>
      <c r="G6" s="105"/>
      <c r="H6" s="105"/>
      <c r="J6" s="35" t="s">
        <v>9</v>
      </c>
    </row>
    <row r="7" spans="1:12" ht="14.45" customHeight="1" x14ac:dyDescent="0.2">
      <c r="D7" s="36"/>
      <c r="F7" s="36"/>
      <c r="G7" s="36"/>
      <c r="H7" s="36"/>
      <c r="J7" s="36"/>
    </row>
    <row r="8" spans="1:12" ht="14.45" customHeight="1" x14ac:dyDescent="0.2">
      <c r="A8" s="105" t="s">
        <v>168</v>
      </c>
      <c r="B8" s="105"/>
      <c r="D8" s="35" t="s">
        <v>169</v>
      </c>
      <c r="F8" s="35" t="s">
        <v>170</v>
      </c>
      <c r="H8" s="35" t="s">
        <v>171</v>
      </c>
      <c r="J8" s="35" t="s">
        <v>169</v>
      </c>
      <c r="L8" s="35" t="s">
        <v>18</v>
      </c>
    </row>
    <row r="9" spans="1:12" ht="21.75" customHeight="1" x14ac:dyDescent="0.2">
      <c r="A9" s="37" t="s">
        <v>254</v>
      </c>
      <c r="B9" s="49"/>
      <c r="D9" s="38">
        <v>6129583229422</v>
      </c>
      <c r="E9" s="39"/>
      <c r="F9" s="40">
        <v>2185677559791</v>
      </c>
      <c r="G9" s="39"/>
      <c r="H9" s="38">
        <v>1288505250000</v>
      </c>
      <c r="I9" s="39"/>
      <c r="J9" s="38">
        <v>7026755539213</v>
      </c>
      <c r="L9" s="41">
        <v>0.15479999999999999</v>
      </c>
    </row>
    <row r="10" spans="1:12" ht="21.75" customHeight="1" x14ac:dyDescent="0.2">
      <c r="A10" s="42" t="s">
        <v>255</v>
      </c>
      <c r="B10" s="50"/>
      <c r="D10" s="40">
        <v>4207720781689</v>
      </c>
      <c r="E10" s="39"/>
      <c r="F10" s="40">
        <v>1950016448381</v>
      </c>
      <c r="G10" s="39"/>
      <c r="H10" s="40">
        <v>3570543972347</v>
      </c>
      <c r="I10" s="39"/>
      <c r="J10" s="40">
        <v>2587193257723</v>
      </c>
      <c r="L10" s="43">
        <v>6.6000000000000003E-2</v>
      </c>
    </row>
    <row r="11" spans="1:12" ht="21.75" customHeight="1" x14ac:dyDescent="0.2">
      <c r="A11" s="42" t="s">
        <v>256</v>
      </c>
      <c r="B11" s="50"/>
      <c r="D11" s="40">
        <v>3338310621861</v>
      </c>
      <c r="E11" s="39"/>
      <c r="F11" s="40">
        <v>2689580554747</v>
      </c>
      <c r="G11" s="39"/>
      <c r="H11" s="40">
        <v>2699858105560</v>
      </c>
      <c r="I11" s="39"/>
      <c r="J11" s="40">
        <v>3328033071048</v>
      </c>
      <c r="L11" s="43">
        <v>8.48E-2</v>
      </c>
    </row>
    <row r="12" spans="1:12" ht="21.75" customHeight="1" x14ac:dyDescent="0.2">
      <c r="A12" s="42" t="s">
        <v>257</v>
      </c>
      <c r="B12" s="50"/>
      <c r="D12" s="46">
        <v>1765167</v>
      </c>
      <c r="E12" s="47"/>
      <c r="F12" s="46">
        <v>7496</v>
      </c>
      <c r="G12" s="47"/>
      <c r="H12" s="46">
        <v>0</v>
      </c>
      <c r="I12" s="47"/>
      <c r="J12" s="46">
        <v>1772663</v>
      </c>
      <c r="K12" s="47"/>
      <c r="L12" s="48">
        <v>0</v>
      </c>
    </row>
    <row r="13" spans="1:12" ht="21.75" customHeight="1" x14ac:dyDescent="0.2">
      <c r="A13" s="42" t="s">
        <v>258</v>
      </c>
      <c r="B13" s="50"/>
      <c r="D13" s="40">
        <v>285141253</v>
      </c>
      <c r="E13" s="39"/>
      <c r="F13" s="40">
        <v>1206091</v>
      </c>
      <c r="G13" s="39"/>
      <c r="H13" s="40">
        <v>0</v>
      </c>
      <c r="I13" s="39"/>
      <c r="J13" s="40">
        <v>286347344</v>
      </c>
      <c r="L13" s="43">
        <v>0</v>
      </c>
    </row>
    <row r="14" spans="1:12" ht="21.75" customHeight="1" x14ac:dyDescent="0.2">
      <c r="A14" s="42" t="s">
        <v>259</v>
      </c>
      <c r="B14" s="50"/>
      <c r="D14" s="40">
        <v>1922172375214</v>
      </c>
      <c r="E14" s="39"/>
      <c r="F14" s="40">
        <v>2004777727043</v>
      </c>
      <c r="G14" s="39"/>
      <c r="H14" s="40">
        <v>3926902880000</v>
      </c>
      <c r="I14" s="39"/>
      <c r="J14" s="40">
        <v>47222257</v>
      </c>
      <c r="L14" s="43">
        <v>0</v>
      </c>
    </row>
    <row r="15" spans="1:12" ht="21.75" customHeight="1" x14ac:dyDescent="0.2">
      <c r="A15" s="42" t="s">
        <v>260</v>
      </c>
      <c r="B15" s="50"/>
      <c r="D15" s="40">
        <v>932168009231</v>
      </c>
      <c r="E15" s="39"/>
      <c r="F15" s="40">
        <v>6755359398477</v>
      </c>
      <c r="G15" s="39"/>
      <c r="H15" s="40">
        <v>4481902259000</v>
      </c>
      <c r="I15" s="39"/>
      <c r="J15" s="40">
        <v>3205625148708</v>
      </c>
      <c r="L15" s="43">
        <v>8.1699999999999995E-2</v>
      </c>
    </row>
    <row r="16" spans="1:12" ht="21.75" customHeight="1" x14ac:dyDescent="0.2">
      <c r="A16" s="42" t="s">
        <v>261</v>
      </c>
      <c r="B16" s="50"/>
      <c r="D16" s="40">
        <v>14379166956</v>
      </c>
      <c r="E16" s="39"/>
      <c r="F16" s="40">
        <v>2771404617870</v>
      </c>
      <c r="G16" s="39"/>
      <c r="H16" s="40">
        <v>2782643978659</v>
      </c>
      <c r="I16" s="39"/>
      <c r="J16" s="40">
        <v>3139806167</v>
      </c>
      <c r="L16" s="43">
        <v>1E-4</v>
      </c>
    </row>
    <row r="17" spans="1:12" ht="21.75" customHeight="1" x14ac:dyDescent="0.2">
      <c r="A17" s="42" t="s">
        <v>262</v>
      </c>
      <c r="B17" s="50"/>
      <c r="D17" s="40">
        <v>409380706</v>
      </c>
      <c r="E17" s="39"/>
      <c r="F17" s="40">
        <v>9160078374</v>
      </c>
      <c r="G17" s="39"/>
      <c r="H17" s="40">
        <v>7901275000</v>
      </c>
      <c r="I17" s="39"/>
      <c r="J17" s="40">
        <v>1668184080</v>
      </c>
      <c r="L17" s="43">
        <v>0</v>
      </c>
    </row>
    <row r="18" spans="1:12" ht="21.75" customHeight="1" x14ac:dyDescent="0.2">
      <c r="A18" s="42" t="s">
        <v>263</v>
      </c>
      <c r="B18" s="50"/>
      <c r="D18" s="40">
        <v>99029198439</v>
      </c>
      <c r="E18" s="39"/>
      <c r="F18" s="40">
        <v>2482812795884</v>
      </c>
      <c r="G18" s="39"/>
      <c r="H18" s="40">
        <v>1241001500000</v>
      </c>
      <c r="I18" s="39"/>
      <c r="J18" s="40">
        <v>1340840494323</v>
      </c>
      <c r="L18" s="43">
        <v>0</v>
      </c>
    </row>
    <row r="19" spans="1:12" ht="21.75" customHeight="1" x14ac:dyDescent="0.2">
      <c r="A19" s="42" t="s">
        <v>264</v>
      </c>
      <c r="B19" s="50"/>
      <c r="D19" s="40">
        <v>6173283717</v>
      </c>
      <c r="E19" s="39"/>
      <c r="F19" s="40">
        <v>459416699897</v>
      </c>
      <c r="G19" s="39"/>
      <c r="H19" s="40">
        <v>400006300000</v>
      </c>
      <c r="I19" s="39"/>
      <c r="J19" s="40">
        <v>65583683614</v>
      </c>
      <c r="L19" s="43">
        <v>1.6999999999999999E-3</v>
      </c>
    </row>
    <row r="20" spans="1:12" ht="21.75" customHeight="1" x14ac:dyDescent="0.2">
      <c r="A20" s="42" t="s">
        <v>265</v>
      </c>
      <c r="B20" s="50"/>
      <c r="D20" s="40">
        <v>5080662</v>
      </c>
      <c r="E20" s="39"/>
      <c r="F20" s="40">
        <v>21575</v>
      </c>
      <c r="G20" s="39"/>
      <c r="H20" s="40">
        <v>0</v>
      </c>
      <c r="I20" s="39"/>
      <c r="J20" s="40">
        <v>5102237</v>
      </c>
      <c r="L20" s="43">
        <v>0</v>
      </c>
    </row>
    <row r="21" spans="1:12" ht="21.75" customHeight="1" x14ac:dyDescent="0.2">
      <c r="A21" s="42" t="s">
        <v>266</v>
      </c>
      <c r="B21" s="50"/>
      <c r="D21" s="40">
        <v>0</v>
      </c>
      <c r="E21" s="39"/>
      <c r="F21" s="40">
        <v>1080003000000</v>
      </c>
      <c r="G21" s="39"/>
      <c r="H21" s="40">
        <v>540002447000</v>
      </c>
      <c r="I21" s="39"/>
      <c r="J21" s="40">
        <v>540000553000</v>
      </c>
      <c r="L21" s="43">
        <v>0</v>
      </c>
    </row>
    <row r="22" spans="1:12" ht="21.75" customHeight="1" thickBot="1" x14ac:dyDescent="0.25">
      <c r="A22" s="102" t="s">
        <v>73</v>
      </c>
      <c r="B22" s="102"/>
      <c r="D22" s="44">
        <f>SUM(D9:D21)</f>
        <v>16650238034317</v>
      </c>
      <c r="E22" s="39"/>
      <c r="F22" s="44">
        <f>SUM(F9:F21)</f>
        <v>22388210115626</v>
      </c>
      <c r="G22" s="39"/>
      <c r="H22" s="44">
        <f>SUM(H9:H21)</f>
        <v>20939267967566</v>
      </c>
      <c r="I22" s="39"/>
      <c r="J22" s="44">
        <f>SUM(J9:J21)</f>
        <v>18099180182377</v>
      </c>
      <c r="L22" s="44">
        <f>SUM(L9:L21)</f>
        <v>0.38909999999999995</v>
      </c>
    </row>
    <row r="23" spans="1:12" ht="13.5" thickTop="1" x14ac:dyDescent="0.2">
      <c r="D23" s="45"/>
      <c r="E23" s="45"/>
      <c r="F23" s="45"/>
      <c r="G23" s="45"/>
      <c r="H23" s="45"/>
      <c r="I23" s="45"/>
      <c r="J23" s="45"/>
      <c r="K23" s="45"/>
      <c r="L23" s="45"/>
    </row>
    <row r="24" spans="1:12" x14ac:dyDescent="0.2">
      <c r="D24" s="45"/>
      <c r="E24" s="45"/>
      <c r="F24" s="45"/>
      <c r="G24" s="45"/>
      <c r="H24" s="45"/>
      <c r="I24" s="45"/>
      <c r="J24" s="45"/>
      <c r="K24" s="45"/>
      <c r="L24" s="45"/>
    </row>
  </sheetData>
  <mergeCells count="7">
    <mergeCell ref="A22:B22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30" zoomScaleNormal="100" zoomScaleSheetLayoutView="130" workbookViewId="0">
      <selection activeCell="H22" sqref="H22"/>
    </sheetView>
  </sheetViews>
  <sheetFormatPr defaultRowHeight="12.75" x14ac:dyDescent="0.2"/>
  <cols>
    <col min="1" max="1" width="2.5703125" customWidth="1"/>
    <col min="2" max="2" width="48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4.45" customHeight="1" x14ac:dyDescent="0.2"/>
    <row r="5" spans="1:10" ht="29.1" customHeight="1" x14ac:dyDescent="0.2">
      <c r="A5" s="1" t="s">
        <v>173</v>
      </c>
      <c r="B5" s="101" t="s">
        <v>174</v>
      </c>
      <c r="C5" s="101"/>
      <c r="D5" s="101"/>
      <c r="E5" s="101"/>
      <c r="F5" s="101"/>
      <c r="G5" s="101"/>
      <c r="H5" s="101"/>
      <c r="I5" s="101"/>
      <c r="J5" s="101"/>
    </row>
    <row r="6" spans="1:10" ht="14.45" customHeight="1" x14ac:dyDescent="0.2"/>
    <row r="7" spans="1:10" ht="14.45" customHeight="1" x14ac:dyDescent="0.2">
      <c r="A7" s="98" t="s">
        <v>175</v>
      </c>
      <c r="B7" s="98"/>
      <c r="D7" s="2" t="s">
        <v>176</v>
      </c>
      <c r="F7" s="2" t="s">
        <v>169</v>
      </c>
      <c r="H7" s="2" t="s">
        <v>177</v>
      </c>
      <c r="J7" s="2" t="s">
        <v>178</v>
      </c>
    </row>
    <row r="8" spans="1:10" ht="21.75" customHeight="1" x14ac:dyDescent="0.2">
      <c r="A8" s="99" t="s">
        <v>179</v>
      </c>
      <c r="B8" s="99"/>
      <c r="D8" s="5" t="s">
        <v>180</v>
      </c>
      <c r="F8" s="6">
        <f>'درآمد سرمایه گذاری در سهام'!U63</f>
        <v>51606416929</v>
      </c>
      <c r="H8" s="85">
        <f>F8/$F$13</f>
        <v>1.1148896128998031E-2</v>
      </c>
      <c r="J8" s="88">
        <f>F8/39210958485679</f>
        <v>1.3161223015715922E-3</v>
      </c>
    </row>
    <row r="9" spans="1:10" ht="21.75" customHeight="1" x14ac:dyDescent="0.2">
      <c r="A9" s="96" t="s">
        <v>181</v>
      </c>
      <c r="B9" s="96"/>
      <c r="D9" s="8" t="s">
        <v>182</v>
      </c>
      <c r="F9" s="9">
        <f>'درآمد سرمایه گذاری در صندوق'!U21</f>
        <v>12757241553</v>
      </c>
      <c r="H9" s="86">
        <f t="shared" ref="H9:H12" si="0">F9/$F$13</f>
        <v>2.7560363503362985E-3</v>
      </c>
      <c r="J9" s="89">
        <f t="shared" ref="J9:J12" si="1">F9/39210958485679</f>
        <v>3.2534888321231225E-4</v>
      </c>
    </row>
    <row r="10" spans="1:10" ht="21.75" customHeight="1" x14ac:dyDescent="0.2">
      <c r="A10" s="96" t="s">
        <v>183</v>
      </c>
      <c r="B10" s="96"/>
      <c r="D10" s="8" t="s">
        <v>184</v>
      </c>
      <c r="F10" s="9">
        <f>'درآمد سرمایه گذاری در اوراق به'!R31</f>
        <v>2619714934745</v>
      </c>
      <c r="H10" s="86">
        <f t="shared" si="0"/>
        <v>0.56595538758754926</v>
      </c>
      <c r="J10" s="89">
        <f t="shared" si="1"/>
        <v>6.6810785451771021E-2</v>
      </c>
    </row>
    <row r="11" spans="1:10" ht="21.75" customHeight="1" x14ac:dyDescent="0.2">
      <c r="A11" s="96" t="s">
        <v>185</v>
      </c>
      <c r="B11" s="96"/>
      <c r="D11" s="8" t="s">
        <v>186</v>
      </c>
      <c r="F11" s="9">
        <f>'درآمد سپرده بانکی (2)'!F21</f>
        <v>1943794432917</v>
      </c>
      <c r="H11" s="86">
        <f t="shared" si="0"/>
        <v>0.41993154181836345</v>
      </c>
      <c r="J11" s="89">
        <f t="shared" si="1"/>
        <v>4.9572734459600906E-2</v>
      </c>
    </row>
    <row r="12" spans="1:10" ht="21.75" customHeight="1" x14ac:dyDescent="0.2">
      <c r="A12" s="92" t="s">
        <v>187</v>
      </c>
      <c r="B12" s="92"/>
      <c r="D12" s="11" t="s">
        <v>188</v>
      </c>
      <c r="F12" s="13">
        <f>'سایر درآمدها'!F11</f>
        <v>963437295</v>
      </c>
      <c r="H12" s="86">
        <f t="shared" si="0"/>
        <v>2.0813811475297036E-4</v>
      </c>
      <c r="J12" s="89">
        <f t="shared" si="1"/>
        <v>2.4570613221604257E-5</v>
      </c>
    </row>
    <row r="13" spans="1:10" ht="21.75" customHeight="1" x14ac:dyDescent="0.2">
      <c r="A13" s="95" t="s">
        <v>73</v>
      </c>
      <c r="B13" s="95"/>
      <c r="D13" s="16"/>
      <c r="F13" s="16">
        <f>SUM(F8:F12)</f>
        <v>4628836463439</v>
      </c>
      <c r="H13" s="87">
        <f>SUM(H8:H12)</f>
        <v>1</v>
      </c>
      <c r="J13" s="87">
        <f>SUM(J8:J12)</f>
        <v>0.11804956170937743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3"/>
  <sheetViews>
    <sheetView rightToLeft="1" view="pageBreakPreview" topLeftCell="A55" zoomScale="120" zoomScaleNormal="100" zoomScaleSheetLayoutView="120" workbookViewId="0">
      <selection activeCell="S71" sqref="S7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6" width="1.28515625" customWidth="1"/>
    <col min="17" max="17" width="15.42578125" bestFit="1" customWidth="1"/>
    <col min="18" max="18" width="1.28515625" customWidth="1"/>
    <col min="19" max="19" width="13" customWidth="1"/>
    <col min="20" max="20" width="1.28515625" customWidth="1"/>
    <col min="21" max="21" width="14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3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pans="1:23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 ht="14.45" customHeight="1" x14ac:dyDescent="0.2"/>
    <row r="5" spans="1:23" ht="14.45" customHeight="1" x14ac:dyDescent="0.2">
      <c r="A5" s="1" t="s">
        <v>189</v>
      </c>
      <c r="B5" s="101" t="s">
        <v>190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ht="14.45" customHeight="1" x14ac:dyDescent="0.2">
      <c r="D6" s="98" t="s">
        <v>191</v>
      </c>
      <c r="E6" s="98"/>
      <c r="F6" s="98"/>
      <c r="G6" s="98"/>
      <c r="H6" s="98"/>
      <c r="I6" s="98"/>
      <c r="J6" s="98"/>
      <c r="K6" s="98"/>
      <c r="L6" s="98"/>
      <c r="N6" s="98" t="s">
        <v>192</v>
      </c>
      <c r="O6" s="98"/>
      <c r="P6" s="98"/>
      <c r="Q6" s="98"/>
      <c r="R6" s="98"/>
      <c r="S6" s="98"/>
      <c r="T6" s="98"/>
      <c r="U6" s="98"/>
      <c r="V6" s="98"/>
      <c r="W6" s="98"/>
    </row>
    <row r="7" spans="1:23" ht="14.45" customHeight="1" x14ac:dyDescent="0.2">
      <c r="D7" s="3"/>
      <c r="E7" s="3"/>
      <c r="F7" s="3"/>
      <c r="G7" s="3"/>
      <c r="H7" s="3"/>
      <c r="I7" s="3"/>
      <c r="J7" s="97" t="s">
        <v>73</v>
      </c>
      <c r="K7" s="97"/>
      <c r="L7" s="97"/>
      <c r="N7" s="3"/>
      <c r="O7" s="3"/>
      <c r="P7" s="3"/>
      <c r="Q7" s="3"/>
      <c r="R7" s="3"/>
      <c r="S7" s="3"/>
      <c r="T7" s="3"/>
      <c r="U7" s="97" t="s">
        <v>73</v>
      </c>
      <c r="V7" s="97"/>
      <c r="W7" s="97"/>
    </row>
    <row r="8" spans="1:23" ht="14.45" customHeight="1" x14ac:dyDescent="0.2">
      <c r="A8" s="98" t="s">
        <v>193</v>
      </c>
      <c r="B8" s="98"/>
      <c r="D8" s="2" t="s">
        <v>194</v>
      </c>
      <c r="F8" s="2" t="s">
        <v>195</v>
      </c>
      <c r="H8" s="2" t="s">
        <v>196</v>
      </c>
      <c r="J8" s="4" t="s">
        <v>169</v>
      </c>
      <c r="K8" s="3"/>
      <c r="L8" s="4" t="s">
        <v>177</v>
      </c>
      <c r="N8" s="2" t="s">
        <v>194</v>
      </c>
      <c r="P8" s="98" t="s">
        <v>195</v>
      </c>
      <c r="Q8" s="98"/>
      <c r="S8" s="2" t="s">
        <v>196</v>
      </c>
      <c r="U8" s="4" t="s">
        <v>169</v>
      </c>
      <c r="V8" s="3"/>
      <c r="W8" s="4" t="s">
        <v>177</v>
      </c>
    </row>
    <row r="9" spans="1:23" ht="21.75" customHeight="1" x14ac:dyDescent="0.2">
      <c r="A9" s="99" t="s">
        <v>36</v>
      </c>
      <c r="B9" s="99"/>
      <c r="D9" s="6">
        <v>0</v>
      </c>
      <c r="F9" s="6">
        <v>0</v>
      </c>
      <c r="H9" s="6">
        <v>6111532032</v>
      </c>
      <c r="J9" s="6">
        <v>6111532032</v>
      </c>
      <c r="L9" s="7">
        <v>0.57999999999999996</v>
      </c>
      <c r="N9" s="6">
        <v>0</v>
      </c>
      <c r="P9" s="100">
        <v>0</v>
      </c>
      <c r="Q9" s="100"/>
      <c r="S9" s="6">
        <v>6111532032</v>
      </c>
      <c r="U9" s="6">
        <v>6111532032</v>
      </c>
      <c r="W9" s="7">
        <v>0.13</v>
      </c>
    </row>
    <row r="10" spans="1:23" ht="21.75" customHeight="1" x14ac:dyDescent="0.2">
      <c r="A10" s="96" t="s">
        <v>71</v>
      </c>
      <c r="B10" s="96"/>
      <c r="D10" s="9">
        <v>0</v>
      </c>
      <c r="F10" s="9">
        <v>531720</v>
      </c>
      <c r="H10" s="9">
        <v>0</v>
      </c>
      <c r="J10" s="9">
        <v>531720</v>
      </c>
      <c r="L10" s="10">
        <v>0</v>
      </c>
      <c r="N10" s="9">
        <v>0</v>
      </c>
      <c r="P10" s="93">
        <v>-13421002</v>
      </c>
      <c r="Q10" s="93"/>
      <c r="S10" s="9">
        <v>-57509186</v>
      </c>
      <c r="U10" s="9">
        <v>-70930188</v>
      </c>
      <c r="W10" s="10">
        <v>0</v>
      </c>
    </row>
    <row r="11" spans="1:23" ht="21.75" customHeight="1" x14ac:dyDescent="0.2">
      <c r="A11" s="96" t="s">
        <v>23</v>
      </c>
      <c r="B11" s="96"/>
      <c r="D11" s="9">
        <v>0</v>
      </c>
      <c r="F11" s="9">
        <v>-50573036</v>
      </c>
      <c r="H11" s="9">
        <v>0</v>
      </c>
      <c r="J11" s="9">
        <v>-50573036</v>
      </c>
      <c r="L11" s="10">
        <v>0</v>
      </c>
      <c r="N11" s="9">
        <v>1994145096</v>
      </c>
      <c r="P11" s="93">
        <v>-2170817106</v>
      </c>
      <c r="Q11" s="93"/>
      <c r="S11" s="9">
        <v>-271965462</v>
      </c>
      <c r="U11" s="9">
        <v>-448637472</v>
      </c>
      <c r="W11" s="10">
        <v>-0.01</v>
      </c>
    </row>
    <row r="12" spans="1:23" ht="21.75" customHeight="1" x14ac:dyDescent="0.2">
      <c r="A12" s="96" t="s">
        <v>47</v>
      </c>
      <c r="B12" s="96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6600000000</v>
      </c>
      <c r="P12" s="93">
        <v>-6451648190</v>
      </c>
      <c r="Q12" s="93"/>
      <c r="S12" s="9">
        <v>0</v>
      </c>
      <c r="U12" s="9">
        <v>148351810</v>
      </c>
      <c r="W12" s="10">
        <v>0</v>
      </c>
    </row>
    <row r="13" spans="1:23" ht="21.75" customHeight="1" x14ac:dyDescent="0.2">
      <c r="A13" s="96" t="s">
        <v>69</v>
      </c>
      <c r="B13" s="96"/>
      <c r="D13" s="9">
        <v>999236728</v>
      </c>
      <c r="F13" s="9">
        <v>-835059153</v>
      </c>
      <c r="H13" s="9">
        <v>0</v>
      </c>
      <c r="J13" s="9">
        <v>164177575</v>
      </c>
      <c r="L13" s="10">
        <v>0.02</v>
      </c>
      <c r="N13" s="9">
        <v>999236728</v>
      </c>
      <c r="P13" s="93">
        <v>-897552119</v>
      </c>
      <c r="Q13" s="93"/>
      <c r="S13" s="9">
        <v>0</v>
      </c>
      <c r="U13" s="9">
        <v>101684609</v>
      </c>
      <c r="W13" s="10">
        <v>0</v>
      </c>
    </row>
    <row r="14" spans="1:23" ht="21.75" customHeight="1" x14ac:dyDescent="0.2">
      <c r="A14" s="96" t="s">
        <v>34</v>
      </c>
      <c r="B14" s="96"/>
      <c r="D14" s="9">
        <v>0</v>
      </c>
      <c r="F14" s="9">
        <v>-815322200</v>
      </c>
      <c r="H14" s="9">
        <v>0</v>
      </c>
      <c r="J14" s="9">
        <v>-815322200</v>
      </c>
      <c r="L14" s="10">
        <v>-0.08</v>
      </c>
      <c r="N14" s="9">
        <v>45109124100</v>
      </c>
      <c r="P14" s="93">
        <v>4584905180</v>
      </c>
      <c r="Q14" s="93"/>
      <c r="S14" s="9">
        <v>0</v>
      </c>
      <c r="U14" s="9">
        <v>49694029280</v>
      </c>
      <c r="W14" s="10">
        <v>1.07</v>
      </c>
    </row>
    <row r="15" spans="1:23" ht="21.75" customHeight="1" x14ac:dyDescent="0.2">
      <c r="A15" s="96" t="s">
        <v>35</v>
      </c>
      <c r="B15" s="96"/>
      <c r="D15" s="9">
        <v>1647687</v>
      </c>
      <c r="F15" s="9">
        <v>-1733495</v>
      </c>
      <c r="H15" s="9">
        <v>0</v>
      </c>
      <c r="J15" s="9">
        <v>-85808</v>
      </c>
      <c r="L15" s="10">
        <v>0</v>
      </c>
      <c r="N15" s="9">
        <v>1647687</v>
      </c>
      <c r="P15" s="93">
        <v>-1695196</v>
      </c>
      <c r="Q15" s="93"/>
      <c r="S15" s="9">
        <v>0</v>
      </c>
      <c r="U15" s="9">
        <v>-47509</v>
      </c>
      <c r="W15" s="10">
        <v>0</v>
      </c>
    </row>
    <row r="16" spans="1:23" ht="21.75" customHeight="1" x14ac:dyDescent="0.2">
      <c r="A16" s="96" t="s">
        <v>38</v>
      </c>
      <c r="B16" s="96"/>
      <c r="D16" s="9">
        <v>0</v>
      </c>
      <c r="F16" s="9">
        <v>-1207550</v>
      </c>
      <c r="H16" s="9">
        <v>0</v>
      </c>
      <c r="J16" s="9">
        <v>-1207550</v>
      </c>
      <c r="L16" s="10">
        <v>0</v>
      </c>
      <c r="N16" s="9">
        <v>2226888544</v>
      </c>
      <c r="P16" s="93">
        <v>-2566007712</v>
      </c>
      <c r="Q16" s="93"/>
      <c r="S16" s="9">
        <v>0</v>
      </c>
      <c r="U16" s="9">
        <v>-339119168</v>
      </c>
      <c r="W16" s="10">
        <v>-0.01</v>
      </c>
    </row>
    <row r="17" spans="1:23" ht="21.75" customHeight="1" x14ac:dyDescent="0.2">
      <c r="A17" s="96" t="s">
        <v>22</v>
      </c>
      <c r="B17" s="96"/>
      <c r="D17" s="9">
        <v>0</v>
      </c>
      <c r="F17" s="9">
        <v>1602121</v>
      </c>
      <c r="H17" s="9">
        <v>0</v>
      </c>
      <c r="J17" s="9">
        <v>1602121</v>
      </c>
      <c r="L17" s="10">
        <v>0</v>
      </c>
      <c r="N17" s="9">
        <v>0</v>
      </c>
      <c r="P17" s="93">
        <v>23116517</v>
      </c>
      <c r="Q17" s="93"/>
      <c r="S17" s="9">
        <v>0</v>
      </c>
      <c r="U17" s="9">
        <v>23116517</v>
      </c>
      <c r="W17" s="10">
        <v>0</v>
      </c>
    </row>
    <row r="18" spans="1:23" ht="21.75" customHeight="1" x14ac:dyDescent="0.2">
      <c r="A18" s="96" t="s">
        <v>72</v>
      </c>
      <c r="B18" s="96"/>
      <c r="D18" s="9">
        <v>0</v>
      </c>
      <c r="F18" s="9">
        <v>-239177862</v>
      </c>
      <c r="H18" s="9">
        <v>0</v>
      </c>
      <c r="J18" s="9">
        <v>-239177862</v>
      </c>
      <c r="L18" s="10">
        <v>-0.02</v>
      </c>
      <c r="N18" s="9">
        <v>0</v>
      </c>
      <c r="P18" s="93">
        <v>-239177862</v>
      </c>
      <c r="Q18" s="93"/>
      <c r="S18" s="9">
        <v>0</v>
      </c>
      <c r="U18" s="9">
        <v>-239177862</v>
      </c>
      <c r="W18" s="10">
        <v>-0.01</v>
      </c>
    </row>
    <row r="19" spans="1:23" ht="21.75" customHeight="1" x14ac:dyDescent="0.2">
      <c r="A19" s="96" t="s">
        <v>29</v>
      </c>
      <c r="B19" s="96"/>
      <c r="D19" s="9">
        <v>0</v>
      </c>
      <c r="F19" s="9">
        <v>-270349</v>
      </c>
      <c r="H19" s="9">
        <v>0</v>
      </c>
      <c r="J19" s="9">
        <v>-270349</v>
      </c>
      <c r="L19" s="10">
        <v>0</v>
      </c>
      <c r="N19" s="9">
        <v>0</v>
      </c>
      <c r="P19" s="93">
        <v>-408015426</v>
      </c>
      <c r="Q19" s="93"/>
      <c r="S19" s="9">
        <v>0</v>
      </c>
      <c r="U19" s="9">
        <v>-408015426</v>
      </c>
      <c r="W19" s="10">
        <v>-0.01</v>
      </c>
    </row>
    <row r="20" spans="1:23" ht="21.75" customHeight="1" x14ac:dyDescent="0.2">
      <c r="A20" s="96" t="s">
        <v>49</v>
      </c>
      <c r="B20" s="96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93">
        <v>0</v>
      </c>
      <c r="Q20" s="93"/>
      <c r="S20" s="9">
        <v>0</v>
      </c>
      <c r="U20" s="9">
        <v>0</v>
      </c>
      <c r="W20" s="10">
        <v>0</v>
      </c>
    </row>
    <row r="21" spans="1:23" ht="21.75" customHeight="1" x14ac:dyDescent="0.2">
      <c r="A21" s="96" t="s">
        <v>55</v>
      </c>
      <c r="B21" s="96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93">
        <v>0</v>
      </c>
      <c r="Q21" s="93"/>
      <c r="S21" s="9">
        <v>0</v>
      </c>
      <c r="U21" s="9">
        <v>0</v>
      </c>
      <c r="W21" s="10">
        <v>0</v>
      </c>
    </row>
    <row r="22" spans="1:23" ht="21.75" customHeight="1" x14ac:dyDescent="0.2">
      <c r="A22" s="96" t="s">
        <v>53</v>
      </c>
      <c r="B22" s="96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93">
        <v>0</v>
      </c>
      <c r="Q22" s="93"/>
      <c r="S22" s="9">
        <v>0</v>
      </c>
      <c r="U22" s="9">
        <v>0</v>
      </c>
      <c r="W22" s="10">
        <v>0</v>
      </c>
    </row>
    <row r="23" spans="1:23" ht="21.75" customHeight="1" x14ac:dyDescent="0.2">
      <c r="A23" s="96" t="s">
        <v>41</v>
      </c>
      <c r="B23" s="9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93">
        <v>0</v>
      </c>
      <c r="Q23" s="93"/>
      <c r="S23" s="9">
        <v>0</v>
      </c>
      <c r="U23" s="9">
        <v>0</v>
      </c>
      <c r="W23" s="10">
        <v>0</v>
      </c>
    </row>
    <row r="24" spans="1:23" ht="21.75" customHeight="1" x14ac:dyDescent="0.2">
      <c r="A24" s="96" t="s">
        <v>62</v>
      </c>
      <c r="B24" s="9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93">
        <v>0</v>
      </c>
      <c r="Q24" s="93"/>
      <c r="S24" s="9">
        <v>0</v>
      </c>
      <c r="U24" s="9">
        <v>0</v>
      </c>
      <c r="W24" s="10">
        <v>0</v>
      </c>
    </row>
    <row r="25" spans="1:23" ht="21.75" customHeight="1" x14ac:dyDescent="0.2">
      <c r="A25" s="96" t="s">
        <v>27</v>
      </c>
      <c r="B25" s="96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93">
        <v>-754741544</v>
      </c>
      <c r="Q25" s="93"/>
      <c r="S25" s="9">
        <v>0</v>
      </c>
      <c r="U25" s="9">
        <v>-754741544</v>
      </c>
      <c r="W25" s="10">
        <v>-0.02</v>
      </c>
    </row>
    <row r="26" spans="1:23" ht="21.75" customHeight="1" x14ac:dyDescent="0.2">
      <c r="A26" s="96" t="s">
        <v>25</v>
      </c>
      <c r="B26" s="96"/>
      <c r="D26" s="9">
        <v>0</v>
      </c>
      <c r="F26" s="9">
        <v>5425373</v>
      </c>
      <c r="H26" s="9">
        <v>0</v>
      </c>
      <c r="J26" s="9">
        <v>5425373</v>
      </c>
      <c r="L26" s="10">
        <v>0</v>
      </c>
      <c r="N26" s="9">
        <v>0</v>
      </c>
      <c r="P26" s="93">
        <v>-318934530</v>
      </c>
      <c r="Q26" s="93"/>
      <c r="S26" s="9">
        <v>0</v>
      </c>
      <c r="U26" s="9">
        <v>-318934530</v>
      </c>
      <c r="W26" s="10">
        <v>-0.01</v>
      </c>
    </row>
    <row r="27" spans="1:23" ht="21.75" customHeight="1" x14ac:dyDescent="0.2">
      <c r="A27" s="96" t="s">
        <v>24</v>
      </c>
      <c r="B27" s="96"/>
      <c r="D27" s="9">
        <v>0</v>
      </c>
      <c r="F27" s="9">
        <v>17518095</v>
      </c>
      <c r="H27" s="9">
        <v>0</v>
      </c>
      <c r="J27" s="9">
        <v>17518095</v>
      </c>
      <c r="L27" s="10">
        <v>0</v>
      </c>
      <c r="N27" s="9">
        <v>0</v>
      </c>
      <c r="P27" s="93">
        <v>-666739115</v>
      </c>
      <c r="Q27" s="93"/>
      <c r="S27" s="9">
        <v>0</v>
      </c>
      <c r="U27" s="9">
        <v>-666739115</v>
      </c>
      <c r="W27" s="10">
        <v>-0.01</v>
      </c>
    </row>
    <row r="28" spans="1:23" ht="21.75" customHeight="1" x14ac:dyDescent="0.2">
      <c r="A28" s="96" t="s">
        <v>63</v>
      </c>
      <c r="B28" s="96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93">
        <v>0</v>
      </c>
      <c r="Q28" s="93"/>
      <c r="S28" s="9">
        <v>0</v>
      </c>
      <c r="U28" s="9">
        <v>0</v>
      </c>
      <c r="W28" s="10">
        <v>0</v>
      </c>
    </row>
    <row r="29" spans="1:23" ht="21.75" customHeight="1" x14ac:dyDescent="0.2">
      <c r="A29" s="96" t="s">
        <v>26</v>
      </c>
      <c r="B29" s="96"/>
      <c r="D29" s="9">
        <v>0</v>
      </c>
      <c r="F29" s="9">
        <v>7415248</v>
      </c>
      <c r="H29" s="9">
        <v>0</v>
      </c>
      <c r="J29" s="9">
        <v>7415248</v>
      </c>
      <c r="L29" s="10">
        <v>0</v>
      </c>
      <c r="N29" s="9">
        <v>0</v>
      </c>
      <c r="P29" s="93">
        <v>-1030761798</v>
      </c>
      <c r="Q29" s="93"/>
      <c r="S29" s="9">
        <v>0</v>
      </c>
      <c r="U29" s="9">
        <v>-1030761798</v>
      </c>
      <c r="W29" s="10">
        <v>-0.02</v>
      </c>
    </row>
    <row r="30" spans="1:23" ht="21.75" customHeight="1" x14ac:dyDescent="0.2">
      <c r="A30" s="96" t="s">
        <v>33</v>
      </c>
      <c r="B30" s="96"/>
      <c r="D30" s="9">
        <v>0</v>
      </c>
      <c r="F30" s="9">
        <v>31920440</v>
      </c>
      <c r="H30" s="9">
        <v>0</v>
      </c>
      <c r="J30" s="9">
        <v>31920440</v>
      </c>
      <c r="L30" s="10">
        <v>0</v>
      </c>
      <c r="N30" s="9">
        <v>0</v>
      </c>
      <c r="P30" s="93">
        <v>-270153555</v>
      </c>
      <c r="Q30" s="93"/>
      <c r="S30" s="9">
        <v>0</v>
      </c>
      <c r="U30" s="9">
        <v>-270153555</v>
      </c>
      <c r="W30" s="10">
        <v>-0.01</v>
      </c>
    </row>
    <row r="31" spans="1:23" ht="21.75" customHeight="1" x14ac:dyDescent="0.2">
      <c r="A31" s="96" t="s">
        <v>32</v>
      </c>
      <c r="B31" s="9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93">
        <v>91276821</v>
      </c>
      <c r="Q31" s="93"/>
      <c r="S31" s="9">
        <v>0</v>
      </c>
      <c r="U31" s="9">
        <v>91276821</v>
      </c>
      <c r="W31" s="10">
        <v>0</v>
      </c>
    </row>
    <row r="32" spans="1:23" ht="21.75" customHeight="1" x14ac:dyDescent="0.2">
      <c r="A32" s="96" t="s">
        <v>19</v>
      </c>
      <c r="B32" s="96"/>
      <c r="D32" s="9">
        <v>0</v>
      </c>
      <c r="F32" s="9">
        <v>962408</v>
      </c>
      <c r="H32" s="9">
        <v>0</v>
      </c>
      <c r="J32" s="9">
        <v>962408</v>
      </c>
      <c r="L32" s="10">
        <v>0</v>
      </c>
      <c r="N32" s="9">
        <v>0</v>
      </c>
      <c r="P32" s="93">
        <v>-56841039</v>
      </c>
      <c r="Q32" s="93"/>
      <c r="S32" s="9">
        <v>0</v>
      </c>
      <c r="U32" s="9">
        <v>-56841039</v>
      </c>
      <c r="W32" s="10">
        <v>0</v>
      </c>
    </row>
    <row r="33" spans="1:23" ht="21.75" customHeight="1" x14ac:dyDescent="0.2">
      <c r="A33" s="96" t="s">
        <v>46</v>
      </c>
      <c r="B33" s="96"/>
      <c r="D33" s="9">
        <v>0</v>
      </c>
      <c r="F33" s="9">
        <v>6057735</v>
      </c>
      <c r="H33" s="9">
        <v>0</v>
      </c>
      <c r="J33" s="9">
        <v>6057735</v>
      </c>
      <c r="L33" s="10">
        <v>0</v>
      </c>
      <c r="N33" s="9">
        <v>0</v>
      </c>
      <c r="P33" s="93">
        <v>-8517875672</v>
      </c>
      <c r="Q33" s="93"/>
      <c r="S33" s="9">
        <v>0</v>
      </c>
      <c r="U33" s="9">
        <v>-8517875672</v>
      </c>
      <c r="W33" s="10">
        <v>-0.18</v>
      </c>
    </row>
    <row r="34" spans="1:23" ht="21.75" customHeight="1" x14ac:dyDescent="0.2">
      <c r="A34" s="96" t="s">
        <v>58</v>
      </c>
      <c r="B34" s="96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93">
        <v>0</v>
      </c>
      <c r="Q34" s="93"/>
      <c r="S34" s="9">
        <v>0</v>
      </c>
      <c r="U34" s="9">
        <v>0</v>
      </c>
      <c r="W34" s="10">
        <v>0</v>
      </c>
    </row>
    <row r="35" spans="1:23" ht="21.75" customHeight="1" x14ac:dyDescent="0.2">
      <c r="A35" s="96" t="s">
        <v>42</v>
      </c>
      <c r="B35" s="96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93">
        <v>0</v>
      </c>
      <c r="Q35" s="93"/>
      <c r="S35" s="9">
        <v>0</v>
      </c>
      <c r="U35" s="9">
        <v>0</v>
      </c>
      <c r="W35" s="10">
        <v>0</v>
      </c>
    </row>
    <row r="36" spans="1:23" ht="21.75" customHeight="1" x14ac:dyDescent="0.2">
      <c r="A36" s="96" t="s">
        <v>40</v>
      </c>
      <c r="B36" s="96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93">
        <v>0</v>
      </c>
      <c r="Q36" s="93"/>
      <c r="S36" s="9">
        <v>0</v>
      </c>
      <c r="U36" s="9">
        <v>0</v>
      </c>
      <c r="W36" s="10">
        <v>0</v>
      </c>
    </row>
    <row r="37" spans="1:23" ht="21.75" customHeight="1" x14ac:dyDescent="0.2">
      <c r="A37" s="96" t="s">
        <v>59</v>
      </c>
      <c r="B37" s="96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93">
        <v>0</v>
      </c>
      <c r="Q37" s="93"/>
      <c r="S37" s="9">
        <v>0</v>
      </c>
      <c r="U37" s="9">
        <v>0</v>
      </c>
      <c r="W37" s="10">
        <v>0</v>
      </c>
    </row>
    <row r="38" spans="1:23" ht="21.75" customHeight="1" x14ac:dyDescent="0.2">
      <c r="A38" s="96" t="s">
        <v>67</v>
      </c>
      <c r="B38" s="96"/>
      <c r="D38" s="9">
        <v>0</v>
      </c>
      <c r="F38" s="9">
        <v>-10243417</v>
      </c>
      <c r="H38" s="9">
        <v>0</v>
      </c>
      <c r="J38" s="9">
        <v>-10243417</v>
      </c>
      <c r="L38" s="10">
        <v>0</v>
      </c>
      <c r="N38" s="9">
        <v>0</v>
      </c>
      <c r="P38" s="93">
        <v>-14652392</v>
      </c>
      <c r="Q38" s="93"/>
      <c r="S38" s="9">
        <v>0</v>
      </c>
      <c r="U38" s="9">
        <v>-14652392</v>
      </c>
      <c r="W38" s="10">
        <v>0</v>
      </c>
    </row>
    <row r="39" spans="1:23" ht="21.75" customHeight="1" x14ac:dyDescent="0.2">
      <c r="A39" s="96" t="s">
        <v>28</v>
      </c>
      <c r="B39" s="96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93">
        <v>-328520802</v>
      </c>
      <c r="Q39" s="93"/>
      <c r="S39" s="9">
        <v>0</v>
      </c>
      <c r="U39" s="9">
        <v>-328520802</v>
      </c>
      <c r="W39" s="10">
        <v>-0.01</v>
      </c>
    </row>
    <row r="40" spans="1:23" ht="21.75" customHeight="1" x14ac:dyDescent="0.2">
      <c r="A40" s="96" t="s">
        <v>50</v>
      </c>
      <c r="B40" s="96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93">
        <v>0</v>
      </c>
      <c r="Q40" s="93"/>
      <c r="S40" s="9">
        <v>0</v>
      </c>
      <c r="U40" s="9">
        <v>0</v>
      </c>
      <c r="W40" s="10">
        <v>0</v>
      </c>
    </row>
    <row r="41" spans="1:23" ht="21.75" customHeight="1" x14ac:dyDescent="0.2">
      <c r="A41" s="96" t="s">
        <v>65</v>
      </c>
      <c r="B41" s="96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93">
        <v>253188758</v>
      </c>
      <c r="Q41" s="93"/>
      <c r="S41" s="9">
        <v>0</v>
      </c>
      <c r="U41" s="9">
        <v>253188758</v>
      </c>
      <c r="W41" s="10">
        <v>0.01</v>
      </c>
    </row>
    <row r="42" spans="1:23" ht="21.75" customHeight="1" x14ac:dyDescent="0.2">
      <c r="A42" s="96" t="s">
        <v>43</v>
      </c>
      <c r="B42" s="96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93">
        <v>0</v>
      </c>
      <c r="Q42" s="93"/>
      <c r="S42" s="9">
        <v>0</v>
      </c>
      <c r="U42" s="9">
        <v>0</v>
      </c>
      <c r="W42" s="10">
        <v>0</v>
      </c>
    </row>
    <row r="43" spans="1:23" ht="21.75" customHeight="1" x14ac:dyDescent="0.2">
      <c r="A43" s="96" t="s">
        <v>48</v>
      </c>
      <c r="B43" s="96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93">
        <v>0</v>
      </c>
      <c r="Q43" s="93"/>
      <c r="S43" s="9">
        <v>0</v>
      </c>
      <c r="U43" s="9">
        <v>0</v>
      </c>
      <c r="W43" s="10">
        <v>0</v>
      </c>
    </row>
    <row r="44" spans="1:23" ht="21.75" customHeight="1" x14ac:dyDescent="0.2">
      <c r="A44" s="96" t="s">
        <v>60</v>
      </c>
      <c r="B44" s="96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93">
        <v>0</v>
      </c>
      <c r="Q44" s="93"/>
      <c r="S44" s="9">
        <v>0</v>
      </c>
      <c r="U44" s="9">
        <v>0</v>
      </c>
      <c r="W44" s="10">
        <v>0</v>
      </c>
    </row>
    <row r="45" spans="1:23" ht="21.75" customHeight="1" x14ac:dyDescent="0.2">
      <c r="A45" s="96" t="s">
        <v>21</v>
      </c>
      <c r="B45" s="96"/>
      <c r="D45" s="9">
        <v>0</v>
      </c>
      <c r="F45" s="9">
        <v>-28739965</v>
      </c>
      <c r="H45" s="9">
        <v>0</v>
      </c>
      <c r="J45" s="9">
        <v>-28739965</v>
      </c>
      <c r="L45" s="10">
        <v>0</v>
      </c>
      <c r="N45" s="9">
        <v>0</v>
      </c>
      <c r="P45" s="93">
        <v>-993996288</v>
      </c>
      <c r="Q45" s="93"/>
      <c r="S45" s="9">
        <v>0</v>
      </c>
      <c r="U45" s="9">
        <v>-993996288</v>
      </c>
      <c r="W45" s="10">
        <v>-0.02</v>
      </c>
    </row>
    <row r="46" spans="1:23" ht="21.75" customHeight="1" x14ac:dyDescent="0.2">
      <c r="A46" s="96" t="s">
        <v>44</v>
      </c>
      <c r="B46" s="96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93">
        <v>0</v>
      </c>
      <c r="Q46" s="93"/>
      <c r="S46" s="9">
        <v>0</v>
      </c>
      <c r="U46" s="9">
        <v>0</v>
      </c>
      <c r="W46" s="10">
        <v>0</v>
      </c>
    </row>
    <row r="47" spans="1:23" ht="21.75" customHeight="1" x14ac:dyDescent="0.2">
      <c r="A47" s="96" t="s">
        <v>37</v>
      </c>
      <c r="B47" s="96"/>
      <c r="D47" s="9">
        <v>0</v>
      </c>
      <c r="F47" s="9">
        <v>-171614242</v>
      </c>
      <c r="H47" s="9">
        <v>0</v>
      </c>
      <c r="J47" s="9">
        <v>-171614242</v>
      </c>
      <c r="L47" s="10">
        <v>-0.02</v>
      </c>
      <c r="N47" s="9">
        <v>0</v>
      </c>
      <c r="P47" s="93">
        <v>8551324031</v>
      </c>
      <c r="Q47" s="93"/>
      <c r="S47" s="9">
        <v>0</v>
      </c>
      <c r="U47" s="9">
        <v>8551324031</v>
      </c>
      <c r="W47" s="10">
        <v>0.18</v>
      </c>
    </row>
    <row r="48" spans="1:23" ht="21.75" customHeight="1" x14ac:dyDescent="0.2">
      <c r="A48" s="96" t="s">
        <v>30</v>
      </c>
      <c r="B48" s="96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93">
        <v>-454653232</v>
      </c>
      <c r="Q48" s="93"/>
      <c r="S48" s="9">
        <v>0</v>
      </c>
      <c r="U48" s="9">
        <v>-454653232</v>
      </c>
      <c r="W48" s="10">
        <v>-0.01</v>
      </c>
    </row>
    <row r="49" spans="1:23" ht="21.75" customHeight="1" x14ac:dyDescent="0.2">
      <c r="A49" s="96" t="s">
        <v>39</v>
      </c>
      <c r="B49" s="9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93">
        <v>-596891472</v>
      </c>
      <c r="Q49" s="93"/>
      <c r="S49" s="9">
        <v>0</v>
      </c>
      <c r="U49" s="9">
        <v>-596891472</v>
      </c>
      <c r="W49" s="10">
        <v>-0.01</v>
      </c>
    </row>
    <row r="50" spans="1:23" ht="21.75" customHeight="1" x14ac:dyDescent="0.2">
      <c r="A50" s="96" t="s">
        <v>20</v>
      </c>
      <c r="B50" s="96"/>
      <c r="D50" s="9">
        <v>0</v>
      </c>
      <c r="F50" s="9">
        <v>123649695</v>
      </c>
      <c r="H50" s="9">
        <v>0</v>
      </c>
      <c r="J50" s="9">
        <v>123649695</v>
      </c>
      <c r="L50" s="10">
        <v>0.01</v>
      </c>
      <c r="N50" s="9">
        <v>0</v>
      </c>
      <c r="P50" s="93">
        <v>-260811466</v>
      </c>
      <c r="Q50" s="93"/>
      <c r="S50" s="9">
        <v>0</v>
      </c>
      <c r="U50" s="9">
        <v>-260811466</v>
      </c>
      <c r="W50" s="10">
        <v>-0.01</v>
      </c>
    </row>
    <row r="51" spans="1:23" ht="21.75" customHeight="1" x14ac:dyDescent="0.2">
      <c r="A51" s="96" t="s">
        <v>66</v>
      </c>
      <c r="B51" s="96"/>
      <c r="D51" s="9">
        <v>0</v>
      </c>
      <c r="F51" s="9">
        <v>-136823391</v>
      </c>
      <c r="H51" s="9">
        <v>0</v>
      </c>
      <c r="J51" s="9">
        <v>-136823391</v>
      </c>
      <c r="L51" s="10">
        <v>-0.01</v>
      </c>
      <c r="N51" s="9">
        <v>0</v>
      </c>
      <c r="P51" s="93">
        <v>297851446</v>
      </c>
      <c r="Q51" s="93"/>
      <c r="S51" s="9">
        <v>0</v>
      </c>
      <c r="U51" s="9">
        <v>297851446</v>
      </c>
      <c r="W51" s="10">
        <v>0.01</v>
      </c>
    </row>
    <row r="52" spans="1:23" ht="21.75" customHeight="1" x14ac:dyDescent="0.2">
      <c r="A52" s="96" t="s">
        <v>61</v>
      </c>
      <c r="B52" s="96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93">
        <v>0</v>
      </c>
      <c r="Q52" s="93"/>
      <c r="S52" s="9">
        <v>0</v>
      </c>
      <c r="U52" s="9">
        <v>0</v>
      </c>
      <c r="W52" s="10">
        <v>0</v>
      </c>
    </row>
    <row r="53" spans="1:23" ht="21.75" customHeight="1" x14ac:dyDescent="0.2">
      <c r="A53" s="96" t="s">
        <v>70</v>
      </c>
      <c r="B53" s="96"/>
      <c r="D53" s="9">
        <v>0</v>
      </c>
      <c r="F53" s="9">
        <v>918089963</v>
      </c>
      <c r="H53" s="9">
        <v>0</v>
      </c>
      <c r="J53" s="9">
        <v>918089963</v>
      </c>
      <c r="L53" s="10">
        <v>0.09</v>
      </c>
      <c r="N53" s="9">
        <v>0</v>
      </c>
      <c r="P53" s="93">
        <v>3548925977</v>
      </c>
      <c r="Q53" s="93"/>
      <c r="S53" s="9">
        <v>0</v>
      </c>
      <c r="U53" s="9">
        <v>3548925977</v>
      </c>
      <c r="W53" s="10">
        <v>0.08</v>
      </c>
    </row>
    <row r="54" spans="1:23" ht="21.75" customHeight="1" x14ac:dyDescent="0.2">
      <c r="A54" s="96" t="s">
        <v>45</v>
      </c>
      <c r="B54" s="96"/>
      <c r="D54" s="9">
        <v>0</v>
      </c>
      <c r="F54" s="9">
        <v>-67697764</v>
      </c>
      <c r="H54" s="9">
        <v>0</v>
      </c>
      <c r="J54" s="9">
        <v>-67697764</v>
      </c>
      <c r="L54" s="10">
        <v>-0.01</v>
      </c>
      <c r="N54" s="9">
        <v>0</v>
      </c>
      <c r="P54" s="93">
        <v>-112845981</v>
      </c>
      <c r="Q54" s="93"/>
      <c r="S54" s="9">
        <v>0</v>
      </c>
      <c r="U54" s="9">
        <v>-112845981</v>
      </c>
      <c r="W54" s="10">
        <v>0</v>
      </c>
    </row>
    <row r="55" spans="1:23" ht="21.75" customHeight="1" x14ac:dyDescent="0.2">
      <c r="A55" s="96" t="s">
        <v>56</v>
      </c>
      <c r="B55" s="96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93">
        <v>0</v>
      </c>
      <c r="Q55" s="93"/>
      <c r="S55" s="9">
        <v>0</v>
      </c>
      <c r="U55" s="9">
        <v>0</v>
      </c>
      <c r="W55" s="10">
        <v>0</v>
      </c>
    </row>
    <row r="56" spans="1:23" ht="21.75" customHeight="1" x14ac:dyDescent="0.2">
      <c r="A56" s="96" t="s">
        <v>31</v>
      </c>
      <c r="B56" s="96"/>
      <c r="D56" s="9">
        <v>0</v>
      </c>
      <c r="F56" s="9">
        <v>5998190</v>
      </c>
      <c r="H56" s="9">
        <v>0</v>
      </c>
      <c r="J56" s="9">
        <v>5998190</v>
      </c>
      <c r="L56" s="10">
        <v>0</v>
      </c>
      <c r="N56" s="9">
        <v>0</v>
      </c>
      <c r="P56" s="93">
        <v>-19424529</v>
      </c>
      <c r="Q56" s="93"/>
      <c r="S56" s="9">
        <v>0</v>
      </c>
      <c r="U56" s="9">
        <v>-19424529</v>
      </c>
      <c r="W56" s="10">
        <v>0</v>
      </c>
    </row>
    <row r="57" spans="1:23" ht="21.75" customHeight="1" x14ac:dyDescent="0.2">
      <c r="A57" s="96" t="s">
        <v>52</v>
      </c>
      <c r="B57" s="96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93">
        <v>0</v>
      </c>
      <c r="Q57" s="93"/>
      <c r="S57" s="9">
        <v>0</v>
      </c>
      <c r="U57" s="9">
        <v>0</v>
      </c>
      <c r="W57" s="10">
        <v>0</v>
      </c>
    </row>
    <row r="58" spans="1:23" ht="21.75" customHeight="1" x14ac:dyDescent="0.2">
      <c r="A58" s="96" t="s">
        <v>51</v>
      </c>
      <c r="B58" s="96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93">
        <v>0</v>
      </c>
      <c r="Q58" s="93"/>
      <c r="S58" s="9">
        <v>0</v>
      </c>
      <c r="U58" s="9">
        <v>0</v>
      </c>
      <c r="W58" s="10">
        <v>0</v>
      </c>
    </row>
    <row r="59" spans="1:23" ht="21.75" customHeight="1" x14ac:dyDescent="0.2">
      <c r="A59" s="96" t="s">
        <v>57</v>
      </c>
      <c r="B59" s="96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93">
        <v>0</v>
      </c>
      <c r="Q59" s="93"/>
      <c r="S59" s="9">
        <v>0</v>
      </c>
      <c r="U59" s="9">
        <v>0</v>
      </c>
      <c r="W59" s="10">
        <v>0</v>
      </c>
    </row>
    <row r="60" spans="1:23" ht="21.75" customHeight="1" x14ac:dyDescent="0.2">
      <c r="A60" s="96" t="s">
        <v>54</v>
      </c>
      <c r="B60" s="96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93">
        <v>0</v>
      </c>
      <c r="Q60" s="93"/>
      <c r="S60" s="9">
        <v>0</v>
      </c>
      <c r="U60" s="9">
        <v>0</v>
      </c>
      <c r="W60" s="10">
        <v>0</v>
      </c>
    </row>
    <row r="61" spans="1:23" ht="21.75" customHeight="1" x14ac:dyDescent="0.2">
      <c r="A61" s="96" t="s">
        <v>68</v>
      </c>
      <c r="B61" s="96"/>
      <c r="D61" s="9">
        <v>0</v>
      </c>
      <c r="F61" s="9">
        <v>-268952355</v>
      </c>
      <c r="H61" s="9">
        <v>0</v>
      </c>
      <c r="J61" s="9">
        <v>-268952355</v>
      </c>
      <c r="L61" s="10">
        <v>-0.03</v>
      </c>
      <c r="N61" s="9">
        <v>0</v>
      </c>
      <c r="P61" s="93">
        <v>-1311366762</v>
      </c>
      <c r="Q61" s="93"/>
      <c r="S61" s="9">
        <v>0</v>
      </c>
      <c r="U61" s="9">
        <v>-1311366762</v>
      </c>
      <c r="W61" s="10">
        <v>-0.03</v>
      </c>
    </row>
    <row r="62" spans="1:23" ht="21.75" customHeight="1" x14ac:dyDescent="0.2">
      <c r="A62" s="92" t="s">
        <v>64</v>
      </c>
      <c r="B62" s="92"/>
      <c r="D62" s="13">
        <v>0</v>
      </c>
      <c r="F62" s="13">
        <v>134493</v>
      </c>
      <c r="H62" s="13">
        <v>0</v>
      </c>
      <c r="J62" s="13">
        <v>134493</v>
      </c>
      <c r="L62" s="14">
        <v>0</v>
      </c>
      <c r="N62" s="13">
        <v>0</v>
      </c>
      <c r="P62" s="93">
        <v>273450</v>
      </c>
      <c r="Q62" s="106"/>
      <c r="S62" s="13">
        <v>0</v>
      </c>
      <c r="U62" s="13">
        <v>273450</v>
      </c>
      <c r="W62" s="14">
        <v>0</v>
      </c>
    </row>
    <row r="63" spans="1:23" ht="21.75" customHeight="1" x14ac:dyDescent="0.2">
      <c r="A63" s="95" t="s">
        <v>73</v>
      </c>
      <c r="B63" s="95"/>
      <c r="D63" s="16">
        <v>1000884415</v>
      </c>
      <c r="F63" s="16">
        <v>-1508109298</v>
      </c>
      <c r="H63" s="16">
        <v>6111532032</v>
      </c>
      <c r="J63" s="16">
        <v>5604307149</v>
      </c>
      <c r="L63" s="17">
        <v>0.53</v>
      </c>
      <c r="N63" s="16">
        <v>56931042155</v>
      </c>
      <c r="Q63" s="16">
        <v>-11106682610</v>
      </c>
      <c r="S63" s="16">
        <v>5782057384</v>
      </c>
      <c r="U63" s="16">
        <v>51606416929</v>
      </c>
      <c r="W63" s="17">
        <v>1.1000000000000001</v>
      </c>
    </row>
  </sheetData>
  <mergeCells count="1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</mergeCells>
  <pageMargins left="0.39" right="0.39" top="0.39" bottom="0.39" header="0" footer="0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1"/>
  <sheetViews>
    <sheetView rightToLeft="1" view="pageBreakPreview" zoomScale="110" zoomScaleNormal="100" zoomScaleSheetLayoutView="110" workbookViewId="0">
      <selection activeCell="Q21" sqref="Q21"/>
    </sheetView>
  </sheetViews>
  <sheetFormatPr defaultRowHeight="12.75" x14ac:dyDescent="0.2"/>
  <cols>
    <col min="1" max="1" width="5.140625" customWidth="1"/>
    <col min="2" max="2" width="24.71093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" bestFit="1" customWidth="1"/>
    <col min="18" max="18" width="1.28515625" customWidth="1"/>
    <col min="19" max="19" width="15.7109375" bestFit="1" customWidth="1"/>
    <col min="20" max="20" width="1.28515625" customWidth="1"/>
    <col min="21" max="21" width="15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3" ht="21.75" customHeight="1" x14ac:dyDescent="0.2">
      <c r="A2" s="90" t="s">
        <v>172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pans="1:23" ht="21.75" customHeight="1" x14ac:dyDescent="0.2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 ht="14.45" customHeight="1" x14ac:dyDescent="0.2"/>
    <row r="5" spans="1:23" ht="14.45" customHeight="1" x14ac:dyDescent="0.2">
      <c r="A5" s="1" t="s">
        <v>197</v>
      </c>
      <c r="B5" s="101" t="s">
        <v>198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ht="14.45" customHeight="1" x14ac:dyDescent="0.2">
      <c r="D6" s="98" t="s">
        <v>191</v>
      </c>
      <c r="E6" s="98"/>
      <c r="F6" s="98"/>
      <c r="G6" s="98"/>
      <c r="H6" s="98"/>
      <c r="I6" s="98"/>
      <c r="J6" s="98"/>
      <c r="K6" s="98"/>
      <c r="L6" s="98"/>
      <c r="N6" s="98" t="s">
        <v>192</v>
      </c>
      <c r="O6" s="98"/>
      <c r="P6" s="98"/>
      <c r="Q6" s="98"/>
      <c r="R6" s="98"/>
      <c r="S6" s="98"/>
      <c r="T6" s="98"/>
      <c r="U6" s="98"/>
      <c r="V6" s="98"/>
      <c r="W6" s="98"/>
    </row>
    <row r="7" spans="1:23" ht="14.45" customHeight="1" x14ac:dyDescent="0.2">
      <c r="D7" s="3"/>
      <c r="E7" s="3"/>
      <c r="F7" s="3"/>
      <c r="G7" s="3"/>
      <c r="H7" s="3"/>
      <c r="I7" s="3"/>
      <c r="J7" s="97" t="s">
        <v>73</v>
      </c>
      <c r="K7" s="97"/>
      <c r="L7" s="97"/>
      <c r="N7" s="3"/>
      <c r="O7" s="3"/>
      <c r="P7" s="3"/>
      <c r="Q7" s="3"/>
      <c r="R7" s="3"/>
      <c r="S7" s="3"/>
      <c r="T7" s="3"/>
      <c r="U7" s="97" t="s">
        <v>73</v>
      </c>
      <c r="V7" s="97"/>
      <c r="W7" s="97"/>
    </row>
    <row r="8" spans="1:23" ht="14.45" customHeight="1" x14ac:dyDescent="0.2">
      <c r="A8" s="98" t="s">
        <v>81</v>
      </c>
      <c r="B8" s="98"/>
      <c r="D8" s="2" t="s">
        <v>199</v>
      </c>
      <c r="F8" s="2" t="s">
        <v>195</v>
      </c>
      <c r="H8" s="2" t="s">
        <v>196</v>
      </c>
      <c r="J8" s="4" t="s">
        <v>169</v>
      </c>
      <c r="K8" s="3"/>
      <c r="L8" s="4" t="s">
        <v>177</v>
      </c>
      <c r="N8" s="2" t="s">
        <v>199</v>
      </c>
      <c r="P8" s="98" t="s">
        <v>195</v>
      </c>
      <c r="Q8" s="98"/>
      <c r="S8" s="2" t="s">
        <v>196</v>
      </c>
      <c r="U8" s="4" t="s">
        <v>169</v>
      </c>
      <c r="V8" s="3"/>
      <c r="W8" s="4" t="s">
        <v>177</v>
      </c>
    </row>
    <row r="9" spans="1:23" ht="21.75" customHeight="1" x14ac:dyDescent="0.2">
      <c r="A9" s="99" t="s">
        <v>89</v>
      </c>
      <c r="B9" s="99"/>
      <c r="D9" s="6">
        <v>0</v>
      </c>
      <c r="F9" s="6">
        <v>0</v>
      </c>
      <c r="H9" s="6">
        <v>-7151128005</v>
      </c>
      <c r="J9" s="6">
        <v>-7151128005</v>
      </c>
      <c r="L9" s="7">
        <v>-0.68</v>
      </c>
      <c r="N9" s="6">
        <v>0</v>
      </c>
      <c r="P9" s="100">
        <v>0</v>
      </c>
      <c r="Q9" s="100"/>
      <c r="S9" s="6">
        <v>-15052726101</v>
      </c>
      <c r="U9" s="6">
        <v>-15052726101</v>
      </c>
      <c r="W9" s="7">
        <v>-0.33</v>
      </c>
    </row>
    <row r="10" spans="1:23" ht="21.75" customHeight="1" x14ac:dyDescent="0.2">
      <c r="A10" s="96" t="s">
        <v>200</v>
      </c>
      <c r="B10" s="96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93">
        <v>0</v>
      </c>
      <c r="Q10" s="93"/>
      <c r="S10" s="9">
        <v>6668765084</v>
      </c>
      <c r="U10" s="9">
        <v>6668765084</v>
      </c>
      <c r="W10" s="10">
        <v>0.14000000000000001</v>
      </c>
    </row>
    <row r="11" spans="1:23" ht="21.75" customHeight="1" x14ac:dyDescent="0.2">
      <c r="A11" s="96" t="s">
        <v>201</v>
      </c>
      <c r="B11" s="96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93">
        <v>0</v>
      </c>
      <c r="Q11" s="93"/>
      <c r="S11" s="9">
        <v>-779371528</v>
      </c>
      <c r="U11" s="9">
        <v>-779371528</v>
      </c>
      <c r="W11" s="10">
        <v>-0.02</v>
      </c>
    </row>
    <row r="12" spans="1:23" ht="21.75" customHeight="1" x14ac:dyDescent="0.2">
      <c r="A12" s="96" t="s">
        <v>88</v>
      </c>
      <c r="B12" s="96"/>
      <c r="D12" s="9">
        <v>0</v>
      </c>
      <c r="F12" s="9">
        <v>5020797804</v>
      </c>
      <c r="H12" s="9">
        <v>0</v>
      </c>
      <c r="J12" s="9">
        <v>5020797804</v>
      </c>
      <c r="L12" s="10">
        <v>0.48</v>
      </c>
      <c r="N12" s="9">
        <v>0</v>
      </c>
      <c r="P12" s="93">
        <v>2035954550</v>
      </c>
      <c r="Q12" s="93"/>
      <c r="S12" s="9">
        <v>-6907157859</v>
      </c>
      <c r="U12" s="9">
        <v>-4871203309</v>
      </c>
      <c r="W12" s="10">
        <v>-0.11</v>
      </c>
    </row>
    <row r="13" spans="1:23" ht="21.75" customHeight="1" x14ac:dyDescent="0.2">
      <c r="A13" s="96" t="s">
        <v>86</v>
      </c>
      <c r="B13" s="96"/>
      <c r="D13" s="9">
        <v>0</v>
      </c>
      <c r="F13" s="9">
        <v>-59733724</v>
      </c>
      <c r="H13" s="9">
        <v>0</v>
      </c>
      <c r="J13" s="9">
        <v>-59733724</v>
      </c>
      <c r="L13" s="10">
        <v>-0.01</v>
      </c>
      <c r="N13" s="9">
        <v>0</v>
      </c>
      <c r="P13" s="93">
        <v>173941867</v>
      </c>
      <c r="Q13" s="93"/>
      <c r="S13" s="9">
        <v>0</v>
      </c>
      <c r="U13" s="9">
        <v>173941867</v>
      </c>
      <c r="W13" s="10">
        <v>0</v>
      </c>
    </row>
    <row r="14" spans="1:23" ht="21.75" customHeight="1" x14ac:dyDescent="0.2">
      <c r="A14" s="96" t="s">
        <v>92</v>
      </c>
      <c r="B14" s="96"/>
      <c r="D14" s="9">
        <v>0</v>
      </c>
      <c r="F14" s="9">
        <v>30372732173</v>
      </c>
      <c r="H14" s="9">
        <v>0</v>
      </c>
      <c r="J14" s="9">
        <v>30372732173</v>
      </c>
      <c r="L14" s="10">
        <v>2.91</v>
      </c>
      <c r="N14" s="9">
        <v>0</v>
      </c>
      <c r="P14" s="93">
        <v>21777892971</v>
      </c>
      <c r="Q14" s="93"/>
      <c r="S14" s="9">
        <v>0</v>
      </c>
      <c r="U14" s="9">
        <v>21777892971</v>
      </c>
      <c r="W14" s="10">
        <v>0.47</v>
      </c>
    </row>
    <row r="15" spans="1:23" ht="21.75" customHeight="1" x14ac:dyDescent="0.2">
      <c r="A15" s="96" t="s">
        <v>87</v>
      </c>
      <c r="B15" s="9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93">
        <v>-386664298</v>
      </c>
      <c r="Q15" s="93"/>
      <c r="S15" s="9">
        <v>0</v>
      </c>
      <c r="U15" s="9">
        <v>-386664298</v>
      </c>
      <c r="W15" s="10">
        <v>-0.01</v>
      </c>
    </row>
    <row r="16" spans="1:23" ht="21.75" customHeight="1" x14ac:dyDescent="0.2">
      <c r="A16" s="96" t="s">
        <v>91</v>
      </c>
      <c r="B16" s="96"/>
      <c r="D16" s="9">
        <v>0</v>
      </c>
      <c r="F16" s="9">
        <v>9467488814</v>
      </c>
      <c r="H16" s="9">
        <v>0</v>
      </c>
      <c r="J16" s="9">
        <v>9467488814</v>
      </c>
      <c r="L16" s="10">
        <v>0.91</v>
      </c>
      <c r="N16" s="9">
        <v>0</v>
      </c>
      <c r="P16" s="93">
        <v>4810968669</v>
      </c>
      <c r="Q16" s="93"/>
      <c r="S16" s="9">
        <v>0</v>
      </c>
      <c r="U16" s="9">
        <v>4810968669</v>
      </c>
      <c r="W16" s="10">
        <v>0.1</v>
      </c>
    </row>
    <row r="17" spans="1:23" ht="21.75" customHeight="1" x14ac:dyDescent="0.2">
      <c r="A17" s="96" t="s">
        <v>93</v>
      </c>
      <c r="B17" s="96"/>
      <c r="D17" s="9">
        <v>0</v>
      </c>
      <c r="F17" s="9">
        <v>8803609272</v>
      </c>
      <c r="H17" s="9">
        <v>0</v>
      </c>
      <c r="J17" s="9">
        <v>8803609272</v>
      </c>
      <c r="L17" s="10">
        <v>0.84</v>
      </c>
      <c r="N17" s="9">
        <v>0</v>
      </c>
      <c r="P17" s="93">
        <v>8803609272</v>
      </c>
      <c r="Q17" s="93"/>
      <c r="S17" s="9">
        <v>0</v>
      </c>
      <c r="U17" s="9">
        <v>8803609272</v>
      </c>
      <c r="W17" s="10">
        <v>0.19</v>
      </c>
    </row>
    <row r="18" spans="1:23" ht="21.75" customHeight="1" x14ac:dyDescent="0.2">
      <c r="A18" s="96" t="s">
        <v>84</v>
      </c>
      <c r="B18" s="96"/>
      <c r="D18" s="9">
        <v>0</v>
      </c>
      <c r="F18" s="9">
        <v>352740000</v>
      </c>
      <c r="H18" s="9">
        <v>0</v>
      </c>
      <c r="J18" s="9">
        <v>352740000</v>
      </c>
      <c r="L18" s="10">
        <v>0.03</v>
      </c>
      <c r="N18" s="9">
        <v>0</v>
      </c>
      <c r="P18" s="93">
        <v>-9335598319</v>
      </c>
      <c r="Q18" s="93"/>
      <c r="S18" s="9">
        <v>0</v>
      </c>
      <c r="U18" s="9">
        <v>-9335598319</v>
      </c>
      <c r="W18" s="10">
        <v>-0.2</v>
      </c>
    </row>
    <row r="19" spans="1:23" ht="21.75" customHeight="1" x14ac:dyDescent="0.2">
      <c r="A19" s="96" t="s">
        <v>90</v>
      </c>
      <c r="B19" s="96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93">
        <v>872877528</v>
      </c>
      <c r="Q19" s="93"/>
      <c r="S19" s="9">
        <v>0</v>
      </c>
      <c r="U19" s="9">
        <v>872877528</v>
      </c>
      <c r="W19" s="10">
        <v>0.02</v>
      </c>
    </row>
    <row r="20" spans="1:23" ht="21.75" customHeight="1" x14ac:dyDescent="0.2">
      <c r="A20" s="92" t="s">
        <v>85</v>
      </c>
      <c r="B20" s="92"/>
      <c r="D20" s="13">
        <v>0</v>
      </c>
      <c r="F20" s="13">
        <v>4195958</v>
      </c>
      <c r="H20" s="13">
        <v>0</v>
      </c>
      <c r="J20" s="13">
        <v>4195958</v>
      </c>
      <c r="L20" s="14">
        <v>0</v>
      </c>
      <c r="N20" s="13">
        <v>0</v>
      </c>
      <c r="P20" s="93">
        <v>74749717</v>
      </c>
      <c r="Q20" s="106"/>
      <c r="S20" s="13">
        <v>0</v>
      </c>
      <c r="U20" s="13">
        <v>74749717</v>
      </c>
      <c r="W20" s="14">
        <v>0</v>
      </c>
    </row>
    <row r="21" spans="1:23" ht="21.75" customHeight="1" x14ac:dyDescent="0.2">
      <c r="A21" s="95" t="s">
        <v>73</v>
      </c>
      <c r="B21" s="95"/>
      <c r="D21" s="16">
        <v>0</v>
      </c>
      <c r="F21" s="16">
        <v>53961830297</v>
      </c>
      <c r="H21" s="16">
        <v>-7151128005</v>
      </c>
      <c r="J21" s="16">
        <v>46810702292</v>
      </c>
      <c r="L21" s="17">
        <v>4.4800000000000004</v>
      </c>
      <c r="N21" s="16">
        <v>0</v>
      </c>
      <c r="Q21" s="16">
        <v>28827731957</v>
      </c>
      <c r="S21" s="16">
        <v>-16070490404</v>
      </c>
      <c r="U21" s="16">
        <v>12757241553</v>
      </c>
      <c r="W21" s="17">
        <v>0.25</v>
      </c>
    </row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 (2)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سایر درآمدها</vt:lpstr>
      <vt:lpstr>درآمد سود سهام</vt:lpstr>
      <vt:lpstr>سود اوراق بهادار</vt:lpstr>
      <vt:lpstr>سود سپرده بانکی (2)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(2)'!Print_Area</vt:lpstr>
      <vt:lpstr>سهام!Print_Area</vt:lpstr>
      <vt:lpstr>'سود اوراق بهادار'!Print_Area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Kimya Behzad Nezhad</cp:lastModifiedBy>
  <dcterms:created xsi:type="dcterms:W3CDTF">2026-05-25T06:30:37Z</dcterms:created>
  <dcterms:modified xsi:type="dcterms:W3CDTF">2026-05-30T11:33:29Z</dcterms:modified>
</cp:coreProperties>
</file>