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X:\افشای پرتفوی صندوق ها\1405\خرداد03\"/>
    </mc:Choice>
  </mc:AlternateContent>
  <xr:revisionPtr revIDLastSave="0" documentId="13_ncr:1_{762967F2-FE3E-423E-ADAB-126AEE88FC9E}" xr6:coauthVersionLast="47" xr6:coauthVersionMax="47" xr10:uidLastSave="{00000000-0000-0000-0000-000000000000}"/>
  <bookViews>
    <workbookView xWindow="-120" yWindow="-120" windowWidth="29040" windowHeight="15720" firstSheet="8" activeTab="11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 (2)" sheetId="2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_FilterDatabase" localSheetId="12" hidden="1">'درآمد سپرده بانکی'!$A$7:$J$20</definedName>
    <definedName name="_xlnm._FilterDatabase" localSheetId="6" hidden="1">سپرده!$A$8:$L$22</definedName>
    <definedName name="_xlnm._FilterDatabase" localSheetId="17" hidden="1">'سود سپرده بانکی'!$A$6:$M$23</definedName>
    <definedName name="_xlnm.Print_Area" localSheetId="4">اوراق!$A$1:$AM$27</definedName>
    <definedName name="_xlnm.Print_Area" localSheetId="2">'اوراق مشتقه'!$A$1:$AX$68</definedName>
    <definedName name="_xlnm.Print_Area" localSheetId="5">'تعدیل قیمت'!$A$1:$N$20</definedName>
    <definedName name="_xlnm.Print_Area" localSheetId="7">درآمد!$A$1:$K$15</definedName>
    <definedName name="_xlnm.Print_Area" localSheetId="19">'درآمد اعمال اختیار'!$A$1:$Z$8</definedName>
    <definedName name="_xlnm.Print_Area" localSheetId="12">'درآمد سپرده بانکی'!$A$1:$K$20</definedName>
    <definedName name="_xlnm.Print_Area" localSheetId="10">'درآمد سرمایه گذاری در اوراق به'!$A$1:$S$32</definedName>
    <definedName name="_xlnm.Print_Area" localSheetId="8">'درآمد سرمایه گذاری در سهام'!$A$1:$X$65</definedName>
    <definedName name="_xlnm.Print_Area" localSheetId="9">'درآمد سرمایه گذاری در صندوق'!$A$1:$X$23</definedName>
    <definedName name="_xlnm.Print_Area" localSheetId="14">'درآمد سود سهام'!$A$1:$T$15</definedName>
    <definedName name="_xlnm.Print_Area" localSheetId="15">'درآمد سود صندوق'!$A$1:$L$7</definedName>
    <definedName name="_xlnm.Print_Area" localSheetId="20">'درآمد ناشی از تغییر قیمت اوراق'!$A$1:$S$85</definedName>
    <definedName name="_xlnm.Print_Area" localSheetId="18">'درآمد ناشی از فروش'!$A$1:$S$24</definedName>
    <definedName name="_xlnm.Print_Area" localSheetId="13">'سایر درآمدها'!$A$1:$G$12</definedName>
    <definedName name="_xlnm.Print_Area" localSheetId="6">سپرده!$A$1:$M$23</definedName>
    <definedName name="_xlnm.Print_Area" localSheetId="1">سهام!$A$1:$AC$64</definedName>
    <definedName name="_xlnm.Print_Area" localSheetId="16">'سود اوراق بهادار'!$A$1:$U$28</definedName>
    <definedName name="_xlnm.Print_Area" localSheetId="17">'سود سپرده بانکی'!$A$1:$M$21</definedName>
    <definedName name="_xlnm.Print_Area" localSheetId="0">'صورت وضعیت'!$A$1:$L$44</definedName>
    <definedName name="_xlnm.Print_Area" localSheetId="11">'مبالغ تخصیصی اوراق (2)'!$A$1:$R$19</definedName>
    <definedName name="_xlnm.Print_Area" localSheetId="3">'واحدهای صندوق'!$A$1:$AB$20</definedName>
  </definedNames>
  <calcPr calcId="191029"/>
</workbook>
</file>

<file path=xl/calcChain.xml><?xml version="1.0" encoding="utf-8"?>
<calcChain xmlns="http://schemas.openxmlformats.org/spreadsheetml/2006/main">
  <c r="M18" i="22" l="1"/>
  <c r="J18" i="22"/>
  <c r="U17" i="22"/>
  <c r="J17" i="22"/>
  <c r="U16" i="22"/>
  <c r="U14" i="22"/>
  <c r="T13" i="22"/>
  <c r="T11" i="22"/>
  <c r="T10" i="22"/>
  <c r="U12" i="22"/>
  <c r="J8" i="22"/>
  <c r="J9" i="22"/>
  <c r="J10" i="22" l="1"/>
  <c r="J16" i="22"/>
  <c r="J15" i="22"/>
  <c r="J14" i="22"/>
  <c r="J13" i="22"/>
  <c r="J12" i="22"/>
  <c r="J11" i="22"/>
  <c r="E21" i="18"/>
  <c r="Q25" i="19"/>
  <c r="Q27" i="19"/>
  <c r="Q26" i="19"/>
  <c r="C22" i="18"/>
  <c r="C23" i="18" s="1"/>
  <c r="M11" i="18"/>
  <c r="G11" i="18"/>
  <c r="J20" i="13"/>
  <c r="J10" i="13"/>
  <c r="J11" i="13"/>
  <c r="J12" i="13"/>
  <c r="J13" i="13"/>
  <c r="J14" i="13"/>
  <c r="J15" i="13"/>
  <c r="J16" i="13"/>
  <c r="J17" i="13"/>
  <c r="J18" i="13"/>
  <c r="J19" i="13"/>
  <c r="J9" i="13"/>
  <c r="J8" i="13"/>
  <c r="F20" i="13"/>
  <c r="F10" i="13"/>
  <c r="F11" i="13"/>
  <c r="F12" i="13"/>
  <c r="F13" i="13"/>
  <c r="F14" i="13"/>
  <c r="F15" i="13"/>
  <c r="F16" i="13"/>
  <c r="F17" i="13"/>
  <c r="F18" i="13"/>
  <c r="F19" i="13"/>
  <c r="F9" i="13"/>
  <c r="F8" i="13"/>
  <c r="F12" i="8"/>
  <c r="F11" i="8"/>
  <c r="F13" i="8" s="1"/>
  <c r="F9" i="8"/>
  <c r="F8" i="8"/>
  <c r="F10" i="8"/>
  <c r="P34" i="11"/>
  <c r="N34" i="11"/>
  <c r="L34" i="11"/>
  <c r="S25" i="10" l="1"/>
  <c r="Q25" i="10"/>
  <c r="N68" i="9"/>
  <c r="Q68" i="9"/>
  <c r="S68" i="9"/>
  <c r="L36" i="9"/>
  <c r="L22" i="7"/>
  <c r="W55" i="9" l="1"/>
  <c r="W58" i="9"/>
  <c r="W57" i="9"/>
  <c r="W56" i="9"/>
  <c r="L30" i="9"/>
  <c r="L28" i="9"/>
  <c r="W54" i="9"/>
  <c r="W53" i="9"/>
  <c r="L34" i="9"/>
  <c r="W28" i="9"/>
  <c r="L57" i="9"/>
  <c r="L56" i="9"/>
  <c r="L55" i="9"/>
  <c r="L54" i="9"/>
  <c r="L53" i="9"/>
  <c r="L52" i="9"/>
  <c r="L50" i="9"/>
  <c r="L32" i="9"/>
  <c r="L61" i="9"/>
  <c r="L60" i="9"/>
  <c r="L59" i="9"/>
  <c r="L58" i="9"/>
  <c r="W27" i="9"/>
  <c r="W26" i="9"/>
  <c r="W25" i="9"/>
  <c r="W24" i="9"/>
  <c r="W23" i="9"/>
  <c r="W22" i="9"/>
  <c r="W32" i="9"/>
  <c r="L51" i="9"/>
  <c r="W31" i="9"/>
  <c r="W63" i="9"/>
  <c r="L35" i="9"/>
  <c r="W62" i="9"/>
  <c r="W61" i="9"/>
  <c r="L33" i="9"/>
  <c r="W60" i="9"/>
  <c r="W59" i="9"/>
  <c r="L31" i="9"/>
  <c r="L29" i="9"/>
  <c r="W52" i="9"/>
  <c r="L27" i="9"/>
  <c r="W15" i="9"/>
  <c r="L26" i="9"/>
  <c r="W14" i="9"/>
  <c r="L25" i="9"/>
  <c r="W13" i="9"/>
  <c r="L24" i="9"/>
  <c r="W12" i="9"/>
  <c r="L23" i="9"/>
  <c r="W11" i="9"/>
  <c r="L22" i="9"/>
  <c r="W30" i="9"/>
  <c r="L63" i="9"/>
  <c r="W29" i="9"/>
  <c r="L62" i="9"/>
  <c r="W21" i="9"/>
  <c r="W51" i="9"/>
  <c r="L49" i="9"/>
  <c r="L21" i="9"/>
  <c r="H8" i="8"/>
  <c r="W45" i="9"/>
  <c r="W50" i="9"/>
  <c r="L48" i="9"/>
  <c r="L20" i="9"/>
  <c r="H9" i="8"/>
  <c r="W44" i="9"/>
  <c r="W49" i="9"/>
  <c r="L47" i="9"/>
  <c r="L19" i="9"/>
  <c r="H12" i="8"/>
  <c r="W43" i="9"/>
  <c r="W48" i="9"/>
  <c r="L46" i="9"/>
  <c r="L18" i="9"/>
  <c r="H11" i="8"/>
  <c r="W42" i="9"/>
  <c r="W47" i="9"/>
  <c r="L45" i="9"/>
  <c r="L17" i="9"/>
  <c r="H10" i="8"/>
  <c r="W41" i="9"/>
  <c r="W46" i="9"/>
  <c r="L44" i="9"/>
  <c r="L16" i="9"/>
  <c r="W40" i="9"/>
  <c r="L43" i="9"/>
  <c r="L15" i="9"/>
  <c r="W9" i="9"/>
  <c r="W39" i="9"/>
  <c r="L42" i="9"/>
  <c r="L14" i="9"/>
  <c r="W10" i="9"/>
  <c r="W38" i="9"/>
  <c r="L41" i="9"/>
  <c r="L13" i="9"/>
  <c r="W20" i="9"/>
  <c r="W37" i="9"/>
  <c r="L40" i="9"/>
  <c r="L12" i="9"/>
  <c r="W19" i="9"/>
  <c r="W36" i="9"/>
  <c r="L39" i="9"/>
  <c r="L11" i="9"/>
  <c r="W18" i="9"/>
  <c r="W35" i="9"/>
  <c r="L38" i="9"/>
  <c r="W17" i="9"/>
  <c r="W34" i="9"/>
  <c r="L9" i="9"/>
  <c r="L37" i="9"/>
  <c r="W16" i="9"/>
  <c r="W33" i="9"/>
  <c r="L10" i="9"/>
  <c r="AJ30" i="5"/>
  <c r="AJ31" i="5"/>
  <c r="AH30" i="5"/>
  <c r="Y25" i="4"/>
  <c r="Y24" i="4"/>
  <c r="W22" i="4"/>
  <c r="X67" i="2"/>
  <c r="Z68" i="2"/>
  <c r="Z67" i="2"/>
  <c r="L64" i="9" l="1"/>
  <c r="H13" i="8"/>
  <c r="W64" i="9"/>
</calcChain>
</file>

<file path=xl/sharedStrings.xml><?xml version="1.0" encoding="utf-8"?>
<sst xmlns="http://schemas.openxmlformats.org/spreadsheetml/2006/main" count="861" uniqueCount="334">
  <si>
    <t>صندوق سرمایه‌گذاری امین انصار</t>
  </si>
  <si>
    <t>صورت وضعیت پرتفوی</t>
  </si>
  <si>
    <t>برای ماه منتهی به 1405/03/31</t>
  </si>
  <si>
    <t>-1</t>
  </si>
  <si>
    <t>سرمایه گذاری ها</t>
  </si>
  <si>
    <t>-1-1</t>
  </si>
  <si>
    <t>سرمایه گذاری در سهام و حق تقدم سهام</t>
  </si>
  <si>
    <t>1405/02/31</t>
  </si>
  <si>
    <t>تغییرات طی دوره</t>
  </si>
  <si>
    <t>1405/03/31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</si>
  <si>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</si>
  <si>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</si>
  <si>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</si>
  <si>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</si>
  <si>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</si>
  <si>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</si>
  <si>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</si>
  <si>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</si>
  <si>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</si>
  <si>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آلیاژ گستر هامون</t>
  </si>
  <si>
    <t>بانک ملت</t>
  </si>
  <si>
    <t>بانک‌ کارآفرین‌</t>
  </si>
  <si>
    <t>بهنوش‌ ایران‌</t>
  </si>
  <si>
    <t>بیمه اتکایی امین</t>
  </si>
  <si>
    <t>بیمه البرز</t>
  </si>
  <si>
    <t>پالایش نفت اصفهان</t>
  </si>
  <si>
    <t>پالایش نفت بندرعباس</t>
  </si>
  <si>
    <t>پالایش نفت تهران</t>
  </si>
  <si>
    <t>پتروشیمی اروند</t>
  </si>
  <si>
    <t>پتروشیمی بوعلی سینا</t>
  </si>
  <si>
    <t>پتروشیمی پردیس</t>
  </si>
  <si>
    <t>پتروشیمی شازند</t>
  </si>
  <si>
    <t>پتروشیمی‌شیراز</t>
  </si>
  <si>
    <t>پخش البرز</t>
  </si>
  <si>
    <t>تامین سرمایه امین</t>
  </si>
  <si>
    <t>توسعه سامانه ی نرم افزاری نگین</t>
  </si>
  <si>
    <t>ح . سرمایه گذاری صدرتامین</t>
  </si>
  <si>
    <t>ح . معدنی‌وصنعتی‌چادرملو</t>
  </si>
  <si>
    <t>داروسازی دانا</t>
  </si>
  <si>
    <t>س. نفت و گاز و پتروشیمی تأمین</t>
  </si>
  <si>
    <t>س.سهام عدالت استان خراسان رضوی</t>
  </si>
  <si>
    <t>س.سهام عدالت استان مازندران</t>
  </si>
  <si>
    <t>س.سهام عدالت استان کرمان</t>
  </si>
  <si>
    <t>س.سهام عدالت استان کرمانشاه</t>
  </si>
  <si>
    <t>س.عدالت ا. کهگیلویه وبویراحمد</t>
  </si>
  <si>
    <t>سرمایه گذاری تامین اجتماعی</t>
  </si>
  <si>
    <t>سرمایه گذاری صدرتامین</t>
  </si>
  <si>
    <t>سرمایه‌گذاری‌غدیر(هلدینگ‌</t>
  </si>
  <si>
    <t>شرکت س استان آذربایجان شرقی</t>
  </si>
  <si>
    <t>شرکت س استان آذربایجان غربی</t>
  </si>
  <si>
    <t>شرکت س استان اردبیل</t>
  </si>
  <si>
    <t>شرکت س استان اصفهان</t>
  </si>
  <si>
    <t>شرکت س استان ایلام</t>
  </si>
  <si>
    <t>شرکت س استان خراسان جنوبی</t>
  </si>
  <si>
    <t>شرکت س استان خراسان شمالی</t>
  </si>
  <si>
    <t>شرکت س استان خوزستان</t>
  </si>
  <si>
    <t>شرکت س استان زنجان</t>
  </si>
  <si>
    <t>شرکت س استان سیستان وبلوچستان</t>
  </si>
  <si>
    <t>شرکت س استان فارس</t>
  </si>
  <si>
    <t>شرکت س استان قم</t>
  </si>
  <si>
    <t>شرکت س استان گیلان</t>
  </si>
  <si>
    <t>شرکت س استان همدان</t>
  </si>
  <si>
    <t>شرکت س استان کردستان</t>
  </si>
  <si>
    <t>شرکت س استان یزد</t>
  </si>
  <si>
    <t>صنایع شیمیایی کیمیاگران امروز</t>
  </si>
  <si>
    <t>فولاد  خوزستان</t>
  </si>
  <si>
    <t>گروه توسعه مالی مهرآیندگان</t>
  </si>
  <si>
    <t>گروه صنعتی درپاد تبریز</t>
  </si>
  <si>
    <t>گروه مالی صبا تامین</t>
  </si>
  <si>
    <t>معدنی‌وصنعتی‌چادرملو</t>
  </si>
  <si>
    <t>ملی‌ صنایع‌ مس‌ ایران‌</t>
  </si>
  <si>
    <t>نیان باتری خاوران</t>
  </si>
  <si>
    <t>سرمایه‌گذاری‌صندوق‌بازنشستگی‌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</si>
  <si>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</si>
  <si>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</si>
  <si>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</si>
  <si>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</si>
  <si>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</si>
  <si>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</si>
  <si>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</si>
  <si>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</si>
  <si>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</si>
  <si>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</si>
  <si>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</si>
  <si>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</si>
  <si>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</si>
  <si>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</si>
  <si>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</si>
  <si>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</si>
  <si>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</si>
  <si>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</si>
  <si>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</si>
  <si>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</si>
  <si>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امین آوید</t>
  </si>
  <si>
    <t>صندوق پالایشی یکم-سهام</t>
  </si>
  <si>
    <t>صندوق س.بخشی صنایع پاداش2-ب</t>
  </si>
  <si>
    <t>صندوق س.بخشی صنایع پاداش-ب</t>
  </si>
  <si>
    <t>صندوق س.پشتوانه طلا زرفام آشنا</t>
  </si>
  <si>
    <t>صندوق س.دی سهام-سهام</t>
  </si>
  <si>
    <t>صندوق س.كالاي زمرد بيدار</t>
  </si>
  <si>
    <t>صندوق س.مبتنی بر کالای فارابی</t>
  </si>
  <si>
    <t>صندوق سرمایه گذاری طلای نور امین</t>
  </si>
  <si>
    <t>صندوق س. مشترک امین آوید-س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</si>
  <si>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</si>
  <si>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</si>
  <si>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</si>
  <si>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</si>
  <si>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</si>
  <si>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</si>
  <si>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</si>
  <si>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</si>
  <si>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</si>
  <si>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تامین اجتماعی14050509</t>
  </si>
  <si>
    <t>بله</t>
  </si>
  <si>
    <t>1401/05/09</t>
  </si>
  <si>
    <t>1405/05/09</t>
  </si>
  <si>
    <t>اسنادخزانه-م4بودجه02-051021</t>
  </si>
  <si>
    <t>1402/08/15</t>
  </si>
  <si>
    <t>1405/10/21</t>
  </si>
  <si>
    <t>صکوک اجاره فارس806-بدون ضامن</t>
  </si>
  <si>
    <t>1404/06/24</t>
  </si>
  <si>
    <t>1408/06/24</t>
  </si>
  <si>
    <t>صکوک مرابحه دابور92-3ماهه23%</t>
  </si>
  <si>
    <t>1405/02/09</t>
  </si>
  <si>
    <t>1409/02/09</t>
  </si>
  <si>
    <t>صکوک مرابحه دارو901-بدون ضامن</t>
  </si>
  <si>
    <t>1405/01/08</t>
  </si>
  <si>
    <t>1409/01/08</t>
  </si>
  <si>
    <t>مرابحه پارس میکاکیش060708</t>
  </si>
  <si>
    <t>1402/07/08</t>
  </si>
  <si>
    <t>1406/07/08</t>
  </si>
  <si>
    <t>مرابحه س. و توسعه کیش14050724</t>
  </si>
  <si>
    <t>1401/07/24</t>
  </si>
  <si>
    <t>1405/07/24</t>
  </si>
  <si>
    <t>مرابحه عام دولت108-ش.خ060218</t>
  </si>
  <si>
    <t>1401/04/18</t>
  </si>
  <si>
    <t>1406/02/18</t>
  </si>
  <si>
    <t>مرابحه عام دولت116-ش.خ060630</t>
  </si>
  <si>
    <t>1401/06/30</t>
  </si>
  <si>
    <t>1406/06/30</t>
  </si>
  <si>
    <t>مرابحه عام دولت137-ش.خ061229</t>
  </si>
  <si>
    <t>1402/06/29</t>
  </si>
  <si>
    <t>1406/12/29</t>
  </si>
  <si>
    <t>مرابحه عام دولت173-ش.خ050620</t>
  </si>
  <si>
    <t>1403/06/20</t>
  </si>
  <si>
    <t>1405/06/20</t>
  </si>
  <si>
    <t>مرابحه عام دولت187-ش.خ060424</t>
  </si>
  <si>
    <t>1403/07/24</t>
  </si>
  <si>
    <t>1406/04/24</t>
  </si>
  <si>
    <t>مرابحه عام دولت206-ش.خ051114</t>
  </si>
  <si>
    <t>1403/12/14</t>
  </si>
  <si>
    <t>1405/11/14</t>
  </si>
  <si>
    <t>مرابحه عام دولت223-ش.خ070431</t>
  </si>
  <si>
    <t>1404/04/31</t>
  </si>
  <si>
    <t>1407/04/31</t>
  </si>
  <si>
    <t>مرابحه عام دولت234-ش.خ070808</t>
  </si>
  <si>
    <t>1404/07/08</t>
  </si>
  <si>
    <t>1407/08/08</t>
  </si>
  <si>
    <t>مرابحه عام دولت235-ش.خ060915</t>
  </si>
  <si>
    <t>1404/07/15</t>
  </si>
  <si>
    <t>1406/09/15</t>
  </si>
  <si>
    <t>مرابحه عام دولت265-ش.خ070430</t>
  </si>
  <si>
    <t>1404/10/30</t>
  </si>
  <si>
    <t>1407/04/30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</si>
  <si>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</si>
  <si>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</si>
  <si>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</si>
  <si>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</si>
  <si>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</si>
  <si>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</si>
  <si>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</si>
  <si>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</si>
  <si>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-2.83%</t>
  </si>
  <si>
    <t>-10.00%</t>
  </si>
  <si>
    <t>0.00%</t>
  </si>
  <si>
    <t>-2.06%</t>
  </si>
  <si>
    <t>3.77%</t>
  </si>
  <si>
    <t>2.70%</t>
  </si>
  <si>
    <t>-1.10%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</si>
  <si>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</si>
  <si>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</si>
  <si>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</si>
  <si>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</si>
  <si>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</si>
  <si>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</si>
  <si>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</si>
  <si>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</si>
  <si>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</si>
  <si>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</si>
  <si>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</si>
  <si>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</si>
  <si>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</si>
  <si>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</si>
  <si>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</si>
  <si>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</si>
  <si>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</si>
  <si>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</si>
  <si>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</si>
  <si>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</si>
  <si>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</si>
  <si>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</si>
  <si>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</si>
  <si>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</si>
  <si>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</si>
  <si>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</si>
  <si>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</si>
  <si>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</si>
  <si>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</si>
  <si>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</si>
  <si>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</si>
  <si>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 . تامین سرمایه امین</t>
  </si>
  <si>
    <t>-2-2</t>
  </si>
  <si>
    <t>درآمد حاصل از سرمایه­گذاری در واحدهای صندوق</t>
  </si>
  <si>
    <t>درآمد سود صندوق</t>
  </si>
  <si>
    <t>صندوق طلای عیار مفید</t>
  </si>
  <si>
    <t>صندوق س.پشتوانه طلای لوتوس</t>
  </si>
  <si>
    <t>صندوق س.پشتوانه طلا نهایت نگر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</si>
  <si>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</si>
  <si>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</si>
  <si>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</si>
  <si>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</si>
  <si>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اجاره خوارزم0411-6ماهه20%</t>
  </si>
  <si>
    <t>صکوک اجاره صند412-بدون ضامن</t>
  </si>
  <si>
    <t>صکوک اجاره صند502-بدون ضامن</t>
  </si>
  <si>
    <t>اسنادخزانه-م5بودجه01-041015</t>
  </si>
  <si>
    <t>مرابحه عام دولت180-ش.خ041024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</si>
  <si>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</si>
  <si>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</si>
  <si>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</si>
  <si>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</si>
  <si>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</si>
  <si>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</si>
  <si>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</si>
  <si>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</si>
  <si>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</si>
  <si>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</si>
  <si>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</si>
  <si>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</si>
  <si>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</si>
  <si>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</si>
  <si>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</si>
  <si>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</si>
  <si>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</si>
  <si>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</si>
  <si>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</si>
  <si>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</si>
  <si>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</si>
  <si>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</si>
  <si>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</si>
  <si>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</si>
  <si>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1404/12/10</t>
  </si>
  <si>
    <t>1405/03/27</t>
  </si>
  <si>
    <t>1404/10/24</t>
  </si>
  <si>
    <t>1405/02/05</t>
  </si>
  <si>
    <t>1404/12/05</t>
  </si>
  <si>
    <t>1404/11/28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</si>
  <si>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</si>
  <si>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</si>
  <si>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</si>
  <si>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</si>
  <si>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</si>
  <si>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</si>
  <si>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</si>
  <si>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</si>
  <si>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</si>
  <si>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</si>
  <si>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1405/02/10</t>
  </si>
  <si>
    <t>1404/12/23</t>
  </si>
  <si>
    <t>1404/11/18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</si>
  <si>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</si>
  <si>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</si>
  <si>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</si>
  <si>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</si>
  <si>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</si>
  <si>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</si>
  <si>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</si>
  <si>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</si>
  <si>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</si>
  <si>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</si>
  <si>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</si>
  <si>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</si>
  <si>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</si>
  <si>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</si>
  <si>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</si>
  <si>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</si>
  <si>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</si>
  <si>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صندوق های سرمایه گذاری</t>
  </si>
  <si>
    <t>ارزشیابی صندوق های سرمایه گذاری</t>
  </si>
  <si>
    <t>سهام پذیرفته شده در بورس</t>
  </si>
  <si>
    <t>حساب ارزشیابی در سهام</t>
  </si>
  <si>
    <t xml:space="preserve">حساب ارزشیابی حق تقدم </t>
  </si>
  <si>
    <t>حساب ارزشیابی در اوراق مشارکت با درآمد ثابت فرا بورسی</t>
  </si>
  <si>
    <t>حق تقدم سهام بورسی</t>
  </si>
  <si>
    <t>اوراق مشارکت فرابورسی</t>
  </si>
  <si>
    <t>نگهداری تا سررسید</t>
  </si>
  <si>
    <t>ثبت به بهای تمام شده</t>
  </si>
  <si>
    <t xml:space="preserve"> بانک انصار</t>
  </si>
  <si>
    <t xml:space="preserve">بانک دی </t>
  </si>
  <si>
    <t xml:space="preserve"> بانک شهر </t>
  </si>
  <si>
    <t xml:space="preserve"> بانک اقتصاد نوین </t>
  </si>
  <si>
    <t xml:space="preserve">بانک پاسارگاد </t>
  </si>
  <si>
    <t xml:space="preserve"> بانک گردشگری </t>
  </si>
  <si>
    <t xml:space="preserve"> بانک خاورمیانه</t>
  </si>
  <si>
    <t xml:space="preserve"> بانک ملت </t>
  </si>
  <si>
    <t xml:space="preserve"> بانک پارسیان</t>
  </si>
  <si>
    <t xml:space="preserve"> بانک سپه </t>
  </si>
  <si>
    <t xml:space="preserve">بانک صادرات </t>
  </si>
  <si>
    <t xml:space="preserve">بانک رفاه </t>
  </si>
  <si>
    <t xml:space="preserve">موسسه اعتباری ملل </t>
  </si>
  <si>
    <t xml:space="preserve"> بانک انصار </t>
  </si>
  <si>
    <t>بانک دی</t>
  </si>
  <si>
    <t xml:space="preserve"> بانک پاسارگاد </t>
  </si>
  <si>
    <t xml:space="preserve"> بانک گردشگری</t>
  </si>
  <si>
    <t>بانک خاورمیانه</t>
  </si>
  <si>
    <t xml:space="preserve">بانک سپه </t>
  </si>
  <si>
    <t xml:space="preserve"> بانک صادرات </t>
  </si>
  <si>
    <t>بانک رفاه</t>
  </si>
  <si>
    <t xml:space="preserve"> موسسه اعتباری ملل </t>
  </si>
  <si>
    <t xml:space="preserve"> بانک شهر</t>
  </si>
  <si>
    <t xml:space="preserve">بانک اقتصاد نوین </t>
  </si>
  <si>
    <t>بانک پاسارگاد</t>
  </si>
  <si>
    <t xml:space="preserve">بانک گردشگری </t>
  </si>
  <si>
    <t xml:space="preserve"> بانک خاورمیانه </t>
  </si>
  <si>
    <t xml:space="preserve">بانک ملت </t>
  </si>
  <si>
    <t xml:space="preserve"> بانک پارسیان </t>
  </si>
  <si>
    <t xml:space="preserve"> بانک سپه</t>
  </si>
  <si>
    <t xml:space="preserve">شرکت تامین سرمایه امین </t>
  </si>
  <si>
    <t xml:space="preserve">مدیر صندوق </t>
  </si>
  <si>
    <t xml:space="preserve"> مرابحه پارس میکاکیش060708</t>
  </si>
  <si>
    <t>مجموع</t>
  </si>
  <si>
    <t>صکوک اجاره خوارزم0411</t>
  </si>
  <si>
    <t>صکوک اجاره صند412</t>
  </si>
  <si>
    <t>صند502</t>
  </si>
  <si>
    <t>صکوک مرابحه دابور92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</si>
</sst>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9" formatCode="_(* #,##0_);_(* \(#,##0\);_(* &quot;-&quot;??_);_(@_)"/>
  </numFmts>
  <fonts count="13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b/>
      <sz val="11"/>
      <color rgb="FF000000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4"/>
      <color rgb="FF000000"/>
      <name val="B Nazanin"/>
      <charset val="178"/>
    </font>
    <font>
      <sz val="12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E7F6FD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9" fontId="5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07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  <xf numFmtId="38" fontId="0" fillId="0" borderId="0" xfId="0" applyNumberFormat="1" applyAlignment="1">
      <alignment horizontal="left"/>
    </xf>
    <xf numFmtId="38" fontId="4" fillId="0" borderId="2" xfId="0" applyNumberFormat="1" applyFont="1" applyFill="1" applyBorder="1" applyAlignment="1">
      <alignment horizontal="right" vertical="top"/>
    </xf>
    <xf numFmtId="38" fontId="4" fillId="0" borderId="0" xfId="0" applyNumberFormat="1" applyFont="1" applyFill="1" applyAlignment="1">
      <alignment horizontal="right" vertical="top"/>
    </xf>
    <xf numFmtId="38" fontId="4" fillId="0" borderId="4" xfId="0" applyNumberFormat="1" applyFont="1" applyFill="1" applyBorder="1" applyAlignment="1">
      <alignment horizontal="right" vertical="top"/>
    </xf>
    <xf numFmtId="38" fontId="4" fillId="0" borderId="0" xfId="0" applyNumberFormat="1" applyFont="1" applyFill="1" applyBorder="1" applyAlignment="1">
      <alignment horizontal="right" vertical="top"/>
    </xf>
    <xf numFmtId="38" fontId="4" fillId="0" borderId="5" xfId="0" applyNumberFormat="1" applyFont="1" applyFill="1" applyBorder="1" applyAlignment="1">
      <alignment horizontal="right" vertical="top"/>
    </xf>
    <xf numFmtId="0" fontId="6" fillId="0" borderId="0" xfId="0" applyFont="1" applyAlignment="1">
      <alignment horizontal="left" vertical="center" wrapText="1"/>
    </xf>
    <xf numFmtId="0" fontId="7" fillId="0" borderId="0" xfId="2" applyAlignment="1">
      <alignment horizontal="left" vertical="center" wrapText="1"/>
    </xf>
    <xf numFmtId="3" fontId="0" fillId="0" borderId="0" xfId="0" applyNumberFormat="1" applyAlignment="1">
      <alignment horizontal="left"/>
    </xf>
    <xf numFmtId="3" fontId="6" fillId="0" borderId="0" xfId="0" applyNumberFormat="1" applyFont="1" applyAlignment="1">
      <alignment horizontal="left" vertical="center" wrapText="1"/>
    </xf>
    <xf numFmtId="0" fontId="4" fillId="0" borderId="0" xfId="0" applyFont="1" applyFill="1" applyBorder="1" applyAlignment="1">
      <alignment horizontal="right" vertical="top"/>
    </xf>
    <xf numFmtId="4" fontId="4" fillId="0" borderId="0" xfId="0" applyNumberFormat="1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164" fontId="4" fillId="0" borderId="2" xfId="1" applyNumberFormat="1" applyFont="1" applyFill="1" applyBorder="1" applyAlignment="1">
      <alignment horizontal="right" vertical="top"/>
    </xf>
    <xf numFmtId="164" fontId="4" fillId="0" borderId="0" xfId="0" applyNumberFormat="1" applyFont="1" applyFill="1" applyAlignment="1">
      <alignment horizontal="right" vertical="top"/>
    </xf>
    <xf numFmtId="164" fontId="4" fillId="0" borderId="0" xfId="1" applyNumberFormat="1" applyFont="1" applyFill="1" applyBorder="1" applyAlignment="1">
      <alignment horizontal="right" vertical="top"/>
    </xf>
    <xf numFmtId="10" fontId="4" fillId="0" borderId="0" xfId="0" applyNumberFormat="1" applyFont="1" applyFill="1" applyAlignment="1">
      <alignment horizontal="right" vertical="top"/>
    </xf>
    <xf numFmtId="10" fontId="4" fillId="0" borderId="6" xfId="0" applyNumberFormat="1" applyFont="1" applyFill="1" applyBorder="1" applyAlignment="1">
      <alignment horizontal="right" vertical="top"/>
    </xf>
    <xf numFmtId="0" fontId="0" fillId="0" borderId="0" xfId="0" applyAlignment="1">
      <alignment horizontal="left" wrapText="1"/>
    </xf>
    <xf numFmtId="164" fontId="4" fillId="0" borderId="0" xfId="1" applyNumberFormat="1" applyFont="1" applyFill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8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8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8" fontId="4" fillId="0" borderId="0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38" fontId="4" fillId="0" borderId="4" xfId="0" applyNumberFormat="1" applyFont="1" applyFill="1" applyBorder="1" applyAlignment="1">
      <alignment horizontal="right" vertical="top"/>
    </xf>
    <xf numFmtId="10" fontId="4" fillId="0" borderId="0" xfId="1" applyNumberFormat="1" applyFont="1" applyFill="1" applyBorder="1" applyAlignment="1">
      <alignment horizontal="right" vertical="top"/>
    </xf>
    <xf numFmtId="10" fontId="4" fillId="0" borderId="2" xfId="1" applyNumberFormat="1" applyFont="1" applyFill="1" applyBorder="1" applyAlignment="1">
      <alignment horizontal="right" vertical="top"/>
    </xf>
    <xf numFmtId="164" fontId="4" fillId="0" borderId="5" xfId="1" applyNumberFormat="1" applyFont="1" applyFill="1" applyBorder="1" applyAlignment="1">
      <alignment horizontal="right" vertical="top"/>
    </xf>
    <xf numFmtId="10" fontId="4" fillId="0" borderId="5" xfId="1" applyNumberFormat="1" applyFont="1" applyFill="1" applyBorder="1" applyAlignment="1">
      <alignment horizontal="right" vertical="top"/>
    </xf>
    <xf numFmtId="38" fontId="4" fillId="0" borderId="5" xfId="0" applyNumberFormat="1" applyFont="1" applyFill="1" applyBorder="1" applyAlignment="1">
      <alignment horizontal="right" vertical="top"/>
    </xf>
    <xf numFmtId="0" fontId="1" fillId="0" borderId="0" xfId="3" applyFont="1" applyAlignment="1">
      <alignment horizontal="center" vertical="center"/>
    </xf>
    <xf numFmtId="0" fontId="6" fillId="0" borderId="0" xfId="3" applyAlignment="1">
      <alignment horizontal="left"/>
    </xf>
    <xf numFmtId="0" fontId="2" fillId="0" borderId="0" xfId="3" applyFont="1" applyAlignment="1">
      <alignment horizontal="right" vertical="center"/>
    </xf>
    <xf numFmtId="0" fontId="2" fillId="0" borderId="0" xfId="3" applyFont="1" applyAlignment="1">
      <alignment horizontal="right" vertical="center"/>
    </xf>
    <xf numFmtId="0" fontId="3" fillId="0" borderId="4" xfId="3" applyFont="1" applyBorder="1" applyAlignment="1">
      <alignment horizontal="center" vertical="center" wrapText="1"/>
    </xf>
    <xf numFmtId="0" fontId="3" fillId="0" borderId="4" xfId="3" applyFont="1" applyBorder="1" applyAlignment="1">
      <alignment horizontal="center" vertical="center"/>
    </xf>
    <xf numFmtId="169" fontId="4" fillId="0" borderId="2" xfId="4" applyNumberFormat="1" applyFont="1" applyFill="1" applyBorder="1" applyAlignment="1">
      <alignment vertical="center"/>
    </xf>
    <xf numFmtId="0" fontId="4" fillId="0" borderId="0" xfId="3" applyFont="1" applyAlignment="1">
      <alignment horizontal="center" vertical="center"/>
    </xf>
    <xf numFmtId="0" fontId="6" fillId="0" borderId="0" xfId="3" applyAlignment="1">
      <alignment horizontal="center"/>
    </xf>
    <xf numFmtId="9" fontId="11" fillId="0" borderId="0" xfId="5" applyFont="1" applyFill="1" applyAlignment="1">
      <alignment horizontal="center"/>
    </xf>
    <xf numFmtId="0" fontId="9" fillId="0" borderId="0" xfId="3" applyFont="1" applyAlignment="1">
      <alignment horizontal="left" vertical="center" textRotation="90"/>
    </xf>
    <xf numFmtId="0" fontId="10" fillId="0" borderId="0" xfId="3" applyFont="1" applyAlignment="1">
      <alignment horizontal="left"/>
    </xf>
    <xf numFmtId="169" fontId="4" fillId="0" borderId="0" xfId="4" applyNumberFormat="1" applyFont="1" applyFill="1" applyAlignment="1">
      <alignment horizontal="center" vertical="center"/>
    </xf>
    <xf numFmtId="169" fontId="4" fillId="0" borderId="0" xfId="4" applyNumberFormat="1" applyFont="1" applyFill="1" applyBorder="1" applyAlignment="1">
      <alignment vertical="center"/>
    </xf>
    <xf numFmtId="0" fontId="6" fillId="2" borderId="0" xfId="3" applyFill="1" applyAlignment="1">
      <alignment horizontal="left" vertical="center" wrapText="1"/>
    </xf>
    <xf numFmtId="3" fontId="6" fillId="3" borderId="0" xfId="3" applyNumberFormat="1" applyFill="1" applyAlignment="1">
      <alignment horizontal="left" vertical="center" wrapText="1"/>
    </xf>
    <xf numFmtId="0" fontId="6" fillId="3" borderId="0" xfId="3" applyFill="1" applyAlignment="1">
      <alignment horizontal="left" vertical="center" wrapText="1"/>
    </xf>
    <xf numFmtId="164" fontId="11" fillId="0" borderId="0" xfId="5" applyNumberFormat="1" applyFont="1" applyFill="1" applyAlignment="1">
      <alignment horizontal="center"/>
    </xf>
    <xf numFmtId="0" fontId="8" fillId="0" borderId="0" xfId="3" applyFont="1" applyAlignment="1">
      <alignment horizontal="center" vertical="center"/>
    </xf>
    <xf numFmtId="37" fontId="4" fillId="0" borderId="6" xfId="4" applyNumberFormat="1" applyFont="1" applyFill="1" applyBorder="1" applyAlignment="1">
      <alignment horizontal="center" vertical="center"/>
    </xf>
    <xf numFmtId="0" fontId="6" fillId="0" borderId="0" xfId="3" applyAlignment="1">
      <alignment horizontal="left" vertical="center" wrapText="1"/>
    </xf>
    <xf numFmtId="3" fontId="6" fillId="0" borderId="0" xfId="3" applyNumberFormat="1" applyAlignment="1">
      <alignment horizontal="left" vertical="center" wrapText="1"/>
    </xf>
    <xf numFmtId="0" fontId="8" fillId="0" borderId="0" xfId="3" applyFont="1" applyBorder="1" applyAlignment="1">
      <alignment horizontal="center" vertical="center" textRotation="90"/>
    </xf>
    <xf numFmtId="0" fontId="9" fillId="0" borderId="0" xfId="3" applyFont="1" applyBorder="1" applyAlignment="1">
      <alignment horizontal="left" vertical="center" textRotation="90"/>
    </xf>
    <xf numFmtId="0" fontId="10" fillId="0" borderId="0" xfId="3" applyFont="1" applyBorder="1" applyAlignment="1">
      <alignment horizontal="left"/>
    </xf>
    <xf numFmtId="0" fontId="4" fillId="0" borderId="0" xfId="3" applyFont="1" applyBorder="1" applyAlignment="1">
      <alignment horizontal="center" vertical="center"/>
    </xf>
    <xf numFmtId="169" fontId="4" fillId="0" borderId="0" xfId="4" applyNumberFormat="1" applyFont="1" applyFill="1" applyBorder="1" applyAlignment="1">
      <alignment horizontal="center" vertical="center"/>
    </xf>
    <xf numFmtId="0" fontId="6" fillId="0" borderId="0" xfId="3" applyBorder="1" applyAlignment="1">
      <alignment horizontal="left"/>
    </xf>
    <xf numFmtId="0" fontId="3" fillId="0" borderId="7" xfId="3" applyFont="1" applyBorder="1" applyAlignment="1">
      <alignment horizontal="center" vertical="center"/>
    </xf>
    <xf numFmtId="0" fontId="3" fillId="0" borderId="7" xfId="3" applyFont="1" applyBorder="1" applyAlignment="1">
      <alignment horizontal="center" vertical="center"/>
    </xf>
    <xf numFmtId="0" fontId="8" fillId="0" borderId="8" xfId="3" applyFont="1" applyBorder="1" applyAlignment="1">
      <alignment horizontal="center" vertical="center" textRotation="90"/>
    </xf>
    <xf numFmtId="3" fontId="6" fillId="3" borderId="0" xfId="0" applyNumberFormat="1" applyFont="1" applyFill="1" applyAlignment="1">
      <alignment horizontal="left" vertical="center" wrapText="1"/>
    </xf>
    <xf numFmtId="3" fontId="6" fillId="2" borderId="0" xfId="0" applyNumberFormat="1" applyFont="1" applyFill="1" applyAlignment="1">
      <alignment horizontal="left" vertical="center" wrapText="1"/>
    </xf>
    <xf numFmtId="3" fontId="6" fillId="0" borderId="0" xfId="3" applyNumberFormat="1" applyAlignment="1">
      <alignment horizontal="left"/>
    </xf>
    <xf numFmtId="169" fontId="6" fillId="0" borderId="0" xfId="3" applyNumberFormat="1" applyAlignment="1">
      <alignment horizontal="left"/>
    </xf>
    <xf numFmtId="169" fontId="4" fillId="0" borderId="2" xfId="4" applyNumberFormat="1" applyFont="1" applyFill="1" applyBorder="1" applyAlignment="1">
      <alignment vertical="center"/>
    </xf>
    <xf numFmtId="37" fontId="6" fillId="0" borderId="0" xfId="3" applyNumberFormat="1" applyAlignment="1">
      <alignment horizontal="left"/>
    </xf>
    <xf numFmtId="3" fontId="6" fillId="2" borderId="0" xfId="3" applyNumberFormat="1" applyFill="1" applyAlignment="1">
      <alignment horizontal="left" vertical="center" wrapText="1"/>
    </xf>
    <xf numFmtId="37" fontId="4" fillId="0" borderId="6" xfId="4" applyNumberFormat="1" applyFont="1" applyFill="1" applyBorder="1" applyAlignment="1">
      <alignment horizontal="center" vertical="center"/>
    </xf>
    <xf numFmtId="37" fontId="12" fillId="0" borderId="0" xfId="4" applyNumberFormat="1" applyFont="1" applyFill="1" applyAlignment="1">
      <alignment horizontal="center" vertical="center"/>
    </xf>
    <xf numFmtId="37" fontId="12" fillId="0" borderId="0" xfId="4" applyNumberFormat="1" applyFont="1" applyFill="1" applyBorder="1" applyAlignment="1">
      <alignment horizontal="center" vertical="center"/>
    </xf>
  </cellXfs>
  <cellStyles count="6">
    <cellStyle name="Comma 2" xfId="4" xr:uid="{246FEAC4-76AE-4881-87CD-40025EBDDED8}"/>
    <cellStyle name="Hyperlink" xfId="2" builtinId="8"/>
    <cellStyle name="Normal" xfId="0" builtinId="0"/>
    <cellStyle name="Normal 2" xfId="3" xr:uid="{92968B7E-A494-4D3F-9031-EF8CDC6D1774}"/>
    <cellStyle name="Percent" xfId="1" builtinId="5"/>
    <cellStyle name="Percent 2" xfId="5" xr:uid="{F66028F6-BE99-4501-8450-A70B24EAD06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493456</xdr:colOff>
      <xdr:row>43</xdr:row>
      <xdr:rowOff>88900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AC50BA7-B768-38DC-D09C-295E6F3D8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6518794" y="0"/>
          <a:ext cx="7129206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dmin.aminansar.ir/Admin/ACC/Account/AccountTaraz.aspx?level=3&amp;code=15-80&amp;page=1&amp;from=12/22/2025&amp;to=6/21/2026&amp;fYearId=25&amp;closingaccount=False&amp;closetheaccountsfunction=False&amp;remainingaccounts=False&amp;type=1&amp;fromTafsili=&amp;toTafsili=" TargetMode="External"/><Relationship Id="rId3" Type="http://schemas.openxmlformats.org/officeDocument/2006/relationships/hyperlink" Target="https://admin.aminansar.ir/Admin/ACC/Account/AccountTaraz.aspx?level=3&amp;code=15-40&amp;page=1&amp;from=12/22/2025&amp;to=6/21/2026&amp;fYearId=25&amp;closingaccount=False&amp;closetheaccountsfunction=False&amp;remainingaccounts=False&amp;type=1&amp;fromTafsili=&amp;toTafsili=" TargetMode="External"/><Relationship Id="rId7" Type="http://schemas.openxmlformats.org/officeDocument/2006/relationships/hyperlink" Target="https://admin.aminansar.ir/Admin/ACC/Account/AccountTaraz.aspx?level=3&amp;code=15-60&amp;page=1&amp;from=12/22/2025&amp;to=6/21/2026&amp;fYearId=25&amp;closingaccount=False&amp;closetheaccountsfunction=False&amp;remainingaccounts=False&amp;type=1&amp;fromTafsili=&amp;toTafsili=" TargetMode="External"/><Relationship Id="rId2" Type="http://schemas.openxmlformats.org/officeDocument/2006/relationships/hyperlink" Target="https://admin.aminansar.ir/Admin/ACC/Account/AccountTaraz.aspx?level=3&amp;code=15-36&amp;page=1&amp;from=12/22/2025&amp;to=6/21/2026&amp;fYearId=25&amp;closingaccount=False&amp;closetheaccountsfunction=False&amp;remainingaccounts=False&amp;type=1&amp;fromTafsili=&amp;toTafsili=" TargetMode="External"/><Relationship Id="rId1" Type="http://schemas.openxmlformats.org/officeDocument/2006/relationships/hyperlink" Target="https://admin.aminansar.ir/Admin/ACC/Account/AccountTaraz.aspx?level=3&amp;code=15-35&amp;page=1&amp;from=12/22/2025&amp;to=6/21/2026&amp;fYearId=25&amp;closingaccount=False&amp;closetheaccountsfunction=False&amp;remainingaccounts=False&amp;type=1&amp;fromTafsili=&amp;toTafsili=" TargetMode="External"/><Relationship Id="rId6" Type="http://schemas.openxmlformats.org/officeDocument/2006/relationships/hyperlink" Target="https://admin.aminansar.ir/Admin/ACC/Account/AccountTaraz.aspx?level=3&amp;code=15-52&amp;page=1&amp;from=12/22/2025&amp;to=6/21/2026&amp;fYearId=25&amp;closingaccount=False&amp;closetheaccountsfunction=False&amp;remainingaccounts=False&amp;type=1&amp;fromTafsili=&amp;toTafsili=" TargetMode="External"/><Relationship Id="rId5" Type="http://schemas.openxmlformats.org/officeDocument/2006/relationships/hyperlink" Target="https://admin.aminansar.ir/Admin/ACC/Account/AccountTaraz.aspx?level=3&amp;code=15-51&amp;page=1&amp;from=12/22/2025&amp;to=6/21/2026&amp;fYearId=25&amp;closingaccount=False&amp;closetheaccountsfunction=False&amp;remainingaccounts=False&amp;type=1&amp;fromTafsili=&amp;toTafsili=" TargetMode="External"/><Relationship Id="rId4" Type="http://schemas.openxmlformats.org/officeDocument/2006/relationships/hyperlink" Target="https://admin.aminansar.ir/Admin/ACC/Account/AccountTaraz.aspx?level=3&amp;code=15-50&amp;page=1&amp;from=12/22/2025&amp;to=6/21/2026&amp;fYearId=25&amp;closingaccount=False&amp;closetheaccountsfunction=False&amp;remainingaccounts=False&amp;type=1&amp;fromTafsili=&amp;toTafsili=" TargetMode="External"/><Relationship Id="rId9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6"/>
  <sheetViews>
    <sheetView rightToLeft="1" view="pageBreakPreview" zoomScale="60" zoomScaleNormal="100" workbookViewId="0">
      <selection activeCell="N21" sqref="N21"/>
    </sheetView>
  </sheetViews>
  <sheetFormatPr defaultRowHeight="12.75" x14ac:dyDescent="0.2"/>
  <sheetData>
    <row r="1" ht="29.1" customHeight="1" x14ac:dyDescent="0.2"/>
    <row r="2" ht="21.75" customHeight="1" x14ac:dyDescent="0.2"/>
    <row r="3" ht="21.75" customHeight="1" x14ac:dyDescent="0.2"/>
    <row r="4" ht="7.35" customHeight="1" x14ac:dyDescent="0.2"/>
    <row r="5" ht="123.6" customHeight="1" x14ac:dyDescent="0.2"/>
    <row r="6" ht="123.6" customHeight="1" x14ac:dyDescent="0.2"/>
  </sheetData>
  <pageMargins left="0.25" right="0.25" top="0.75" bottom="0.75" header="0.3" footer="0.3"/>
  <pageSetup paperSize="9" scale="92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5"/>
  <sheetViews>
    <sheetView rightToLeft="1" view="pageBreakPreview" zoomScaleNormal="100" zoomScaleSheetLayoutView="100" workbookViewId="0">
      <selection activeCell="N28" sqref="N28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85546875" bestFit="1" customWidth="1"/>
    <col min="5" max="5" width="1.28515625" customWidth="1"/>
    <col min="6" max="6" width="17.7109375" bestFit="1" customWidth="1"/>
    <col min="7" max="7" width="1.28515625" customWidth="1"/>
    <col min="8" max="8" width="16.5703125" bestFit="1" customWidth="1"/>
    <col min="9" max="9" width="1.28515625" customWidth="1"/>
    <col min="10" max="10" width="17.7109375" bestFit="1" customWidth="1"/>
    <col min="11" max="11" width="1.28515625" customWidth="1"/>
    <col min="12" max="12" width="18.7109375" bestFit="1" customWidth="1"/>
    <col min="13" max="13" width="1.28515625" customWidth="1"/>
    <col min="14" max="14" width="16.85546875" bestFit="1" customWidth="1"/>
    <col min="15" max="16" width="1.28515625" customWidth="1"/>
    <col min="17" max="17" width="18" bestFit="1" customWidth="1"/>
    <col min="18" max="18" width="1.28515625" customWidth="1"/>
    <col min="19" max="19" width="17.7109375" bestFit="1" customWidth="1"/>
    <col min="20" max="20" width="1.28515625" customWidth="1"/>
    <col min="21" max="21" width="18" bestFit="1" customWidth="1"/>
    <col min="22" max="22" width="1.28515625" customWidth="1"/>
    <col min="23" max="23" width="18.7109375" bestFit="1" customWidth="1"/>
    <col min="24" max="24" width="0.28515625" customWidth="1"/>
  </cols>
  <sheetData>
    <row r="1" spans="1:23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</row>
    <row r="2" spans="1:23" ht="21.75" customHeight="1" x14ac:dyDescent="0.2">
      <c r="A2" s="46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</row>
    <row r="3" spans="1:23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</row>
    <row r="4" spans="1:23" ht="14.45" customHeight="1" x14ac:dyDescent="0.2"/>
    <row r="5" spans="1:23" ht="14.45" customHeight="1" x14ac:dyDescent="0.2">
      <c r="A5" s="1" t="s">
        <v>211</v>
      </c>
      <c r="B5" s="47" t="s">
        <v>212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</row>
    <row r="6" spans="1:23" ht="14.45" customHeight="1" x14ac:dyDescent="0.2">
      <c r="D6" s="48" t="s">
        <v>204</v>
      </c>
      <c r="E6" s="48"/>
      <c r="F6" s="48"/>
      <c r="G6" s="48"/>
      <c r="H6" s="48"/>
      <c r="I6" s="48"/>
      <c r="J6" s="48"/>
      <c r="K6" s="48"/>
      <c r="L6" s="48"/>
      <c r="N6" s="48" t="s">
        <v>205</v>
      </c>
      <c r="O6" s="48"/>
      <c r="P6" s="48"/>
      <c r="Q6" s="48"/>
      <c r="R6" s="48"/>
      <c r="S6" s="48"/>
      <c r="T6" s="48"/>
      <c r="U6" s="48"/>
      <c r="V6" s="48"/>
      <c r="W6" s="48"/>
    </row>
    <row r="7" spans="1:23" ht="14.45" customHeight="1" x14ac:dyDescent="0.2">
      <c r="D7" s="3"/>
      <c r="E7" s="3"/>
      <c r="F7" s="3"/>
      <c r="G7" s="3"/>
      <c r="H7" s="3"/>
      <c r="I7" s="3"/>
      <c r="J7" s="49" t="s">
        <v>73</v>
      </c>
      <c r="K7" s="49"/>
      <c r="L7" s="49"/>
      <c r="N7" s="3"/>
      <c r="O7" s="3"/>
      <c r="P7" s="3"/>
      <c r="Q7" s="3"/>
      <c r="R7" s="3"/>
      <c r="S7" s="3"/>
      <c r="T7" s="3"/>
      <c r="U7" s="49" t="s">
        <v>73</v>
      </c>
      <c r="V7" s="49"/>
      <c r="W7" s="49"/>
    </row>
    <row r="8" spans="1:23" ht="14.45" customHeight="1" x14ac:dyDescent="0.2">
      <c r="A8" s="48" t="s">
        <v>90</v>
      </c>
      <c r="B8" s="48"/>
      <c r="D8" s="2" t="s">
        <v>213</v>
      </c>
      <c r="F8" s="2" t="s">
        <v>208</v>
      </c>
      <c r="H8" s="2" t="s">
        <v>209</v>
      </c>
      <c r="J8" s="4" t="s">
        <v>182</v>
      </c>
      <c r="K8" s="3"/>
      <c r="L8" s="4" t="s">
        <v>190</v>
      </c>
      <c r="N8" s="2" t="s">
        <v>213</v>
      </c>
      <c r="P8" s="48" t="s">
        <v>208</v>
      </c>
      <c r="Q8" s="48"/>
      <c r="S8" s="2" t="s">
        <v>209</v>
      </c>
      <c r="U8" s="4" t="s">
        <v>182</v>
      </c>
      <c r="V8" s="3"/>
      <c r="W8" s="4" t="s">
        <v>190</v>
      </c>
    </row>
    <row r="9" spans="1:23" ht="21.75" customHeight="1" x14ac:dyDescent="0.2">
      <c r="A9" s="50" t="s">
        <v>93</v>
      </c>
      <c r="B9" s="50"/>
      <c r="D9" s="27">
        <v>0</v>
      </c>
      <c r="E9" s="26"/>
      <c r="F9" s="27">
        <v>0</v>
      </c>
      <c r="G9" s="26"/>
      <c r="H9" s="27">
        <v>-9335598319</v>
      </c>
      <c r="I9" s="26"/>
      <c r="J9" s="27">
        <v>-9335598319</v>
      </c>
      <c r="L9" s="7">
        <v>-0.89</v>
      </c>
      <c r="N9" s="27">
        <v>0</v>
      </c>
      <c r="O9" s="26"/>
      <c r="P9" s="51">
        <v>0</v>
      </c>
      <c r="Q9" s="51"/>
      <c r="R9" s="26"/>
      <c r="S9" s="27">
        <v>-9335598319</v>
      </c>
      <c r="T9" s="26"/>
      <c r="U9" s="27">
        <v>-9335598319</v>
      </c>
      <c r="W9" s="7">
        <v>-0.16</v>
      </c>
    </row>
    <row r="10" spans="1:23" ht="21.75" customHeight="1" x14ac:dyDescent="0.2">
      <c r="A10" s="52" t="s">
        <v>214</v>
      </c>
      <c r="B10" s="52"/>
      <c r="D10" s="28">
        <v>0</v>
      </c>
      <c r="E10" s="26"/>
      <c r="F10" s="28">
        <v>0</v>
      </c>
      <c r="G10" s="26"/>
      <c r="H10" s="28">
        <v>0</v>
      </c>
      <c r="I10" s="26"/>
      <c r="J10" s="28">
        <v>0</v>
      </c>
      <c r="L10" s="10">
        <v>0</v>
      </c>
      <c r="N10" s="28">
        <v>0</v>
      </c>
      <c r="O10" s="26"/>
      <c r="P10" s="53">
        <v>0</v>
      </c>
      <c r="Q10" s="53"/>
      <c r="R10" s="26"/>
      <c r="S10" s="28">
        <v>6668765084</v>
      </c>
      <c r="T10" s="26"/>
      <c r="U10" s="28">
        <v>6668765084</v>
      </c>
      <c r="W10" s="10">
        <v>0.12</v>
      </c>
    </row>
    <row r="11" spans="1:23" ht="21.75" customHeight="1" x14ac:dyDescent="0.2">
      <c r="A11" s="52" t="s">
        <v>215</v>
      </c>
      <c r="B11" s="52"/>
      <c r="D11" s="28">
        <v>0</v>
      </c>
      <c r="E11" s="26"/>
      <c r="F11" s="28">
        <v>0</v>
      </c>
      <c r="G11" s="26"/>
      <c r="H11" s="28">
        <v>0</v>
      </c>
      <c r="I11" s="26"/>
      <c r="J11" s="28">
        <v>0</v>
      </c>
      <c r="L11" s="10">
        <v>0</v>
      </c>
      <c r="N11" s="28">
        <v>0</v>
      </c>
      <c r="O11" s="26"/>
      <c r="P11" s="53">
        <v>0</v>
      </c>
      <c r="Q11" s="53"/>
      <c r="R11" s="26"/>
      <c r="S11" s="28">
        <v>-779371528</v>
      </c>
      <c r="T11" s="26"/>
      <c r="U11" s="28">
        <v>-779371528</v>
      </c>
      <c r="W11" s="10">
        <v>-0.01</v>
      </c>
    </row>
    <row r="12" spans="1:23" ht="21.75" customHeight="1" x14ac:dyDescent="0.2">
      <c r="A12" s="52" t="s">
        <v>97</v>
      </c>
      <c r="B12" s="52"/>
      <c r="D12" s="28">
        <v>0</v>
      </c>
      <c r="E12" s="26"/>
      <c r="F12" s="28">
        <v>-7310017439</v>
      </c>
      <c r="G12" s="26"/>
      <c r="H12" s="28">
        <v>0</v>
      </c>
      <c r="I12" s="26"/>
      <c r="J12" s="28">
        <v>-7310017439</v>
      </c>
      <c r="L12" s="10">
        <v>-0.7</v>
      </c>
      <c r="N12" s="28">
        <v>0</v>
      </c>
      <c r="O12" s="26"/>
      <c r="P12" s="53">
        <v>-5274062889</v>
      </c>
      <c r="Q12" s="53"/>
      <c r="R12" s="26"/>
      <c r="S12" s="28">
        <v>-6907157859</v>
      </c>
      <c r="T12" s="26"/>
      <c r="U12" s="28">
        <v>-12181220748</v>
      </c>
      <c r="W12" s="10">
        <v>-0.21</v>
      </c>
    </row>
    <row r="13" spans="1:23" ht="21.75" customHeight="1" x14ac:dyDescent="0.2">
      <c r="A13" s="52" t="s">
        <v>216</v>
      </c>
      <c r="B13" s="52"/>
      <c r="D13" s="28">
        <v>0</v>
      </c>
      <c r="E13" s="26"/>
      <c r="F13" s="28">
        <v>0</v>
      </c>
      <c r="G13" s="26"/>
      <c r="H13" s="28">
        <v>0</v>
      </c>
      <c r="I13" s="26"/>
      <c r="J13" s="28">
        <v>0</v>
      </c>
      <c r="L13" s="10">
        <v>0</v>
      </c>
      <c r="N13" s="28">
        <v>0</v>
      </c>
      <c r="O13" s="26"/>
      <c r="P13" s="53">
        <v>0</v>
      </c>
      <c r="Q13" s="53"/>
      <c r="R13" s="26"/>
      <c r="S13" s="28">
        <v>-15052726101</v>
      </c>
      <c r="T13" s="26"/>
      <c r="U13" s="28">
        <v>-15052726101</v>
      </c>
      <c r="W13" s="10">
        <v>-0.27</v>
      </c>
    </row>
    <row r="14" spans="1:23" ht="21.75" customHeight="1" x14ac:dyDescent="0.2">
      <c r="A14" s="52" t="s">
        <v>96</v>
      </c>
      <c r="B14" s="52"/>
      <c r="D14" s="28">
        <v>0</v>
      </c>
      <c r="E14" s="26"/>
      <c r="F14" s="28">
        <v>352775197</v>
      </c>
      <c r="G14" s="26"/>
      <c r="H14" s="28">
        <v>0</v>
      </c>
      <c r="I14" s="26"/>
      <c r="J14" s="28">
        <v>352775197</v>
      </c>
      <c r="L14" s="10">
        <v>0.03</v>
      </c>
      <c r="N14" s="28">
        <v>0</v>
      </c>
      <c r="O14" s="26"/>
      <c r="P14" s="53">
        <v>-33889101</v>
      </c>
      <c r="Q14" s="53"/>
      <c r="R14" s="26"/>
      <c r="S14" s="28">
        <v>0</v>
      </c>
      <c r="T14" s="26"/>
      <c r="U14" s="28">
        <v>-33889101</v>
      </c>
      <c r="W14" s="10">
        <v>0</v>
      </c>
    </row>
    <row r="15" spans="1:23" ht="21.75" customHeight="1" x14ac:dyDescent="0.2">
      <c r="A15" s="52" t="s">
        <v>94</v>
      </c>
      <c r="B15" s="52"/>
      <c r="D15" s="28">
        <v>0</v>
      </c>
      <c r="E15" s="26"/>
      <c r="F15" s="28">
        <v>575018101</v>
      </c>
      <c r="G15" s="26"/>
      <c r="H15" s="28">
        <v>0</v>
      </c>
      <c r="I15" s="26"/>
      <c r="J15" s="28">
        <v>575018101</v>
      </c>
      <c r="L15" s="10">
        <v>0.05</v>
      </c>
      <c r="N15" s="28">
        <v>0</v>
      </c>
      <c r="O15" s="26"/>
      <c r="P15" s="53">
        <v>649767818</v>
      </c>
      <c r="Q15" s="53"/>
      <c r="R15" s="26"/>
      <c r="S15" s="28">
        <v>0</v>
      </c>
      <c r="T15" s="26"/>
      <c r="U15" s="28">
        <v>649767818</v>
      </c>
      <c r="W15" s="10">
        <v>0.01</v>
      </c>
    </row>
    <row r="16" spans="1:23" ht="21.75" customHeight="1" x14ac:dyDescent="0.2">
      <c r="A16" s="52" t="s">
        <v>99</v>
      </c>
      <c r="B16" s="52"/>
      <c r="D16" s="28">
        <v>0</v>
      </c>
      <c r="E16" s="26"/>
      <c r="F16" s="28">
        <v>-16649021212</v>
      </c>
      <c r="G16" s="26"/>
      <c r="H16" s="28">
        <v>0</v>
      </c>
      <c r="I16" s="26"/>
      <c r="J16" s="28">
        <v>-16649021212</v>
      </c>
      <c r="L16" s="10">
        <v>-1.59</v>
      </c>
      <c r="N16" s="28">
        <v>0</v>
      </c>
      <c r="O16" s="26"/>
      <c r="P16" s="53">
        <v>-7845411940</v>
      </c>
      <c r="Q16" s="53"/>
      <c r="R16" s="26"/>
      <c r="S16" s="28">
        <v>0</v>
      </c>
      <c r="T16" s="26"/>
      <c r="U16" s="28">
        <v>-7845411940</v>
      </c>
      <c r="W16" s="10">
        <v>-0.14000000000000001</v>
      </c>
    </row>
    <row r="17" spans="1:23" ht="21.75" customHeight="1" x14ac:dyDescent="0.2">
      <c r="A17" s="52" t="s">
        <v>102</v>
      </c>
      <c r="B17" s="52"/>
      <c r="D17" s="28">
        <v>0</v>
      </c>
      <c r="E17" s="26"/>
      <c r="F17" s="28">
        <v>2970597453</v>
      </c>
      <c r="G17" s="26"/>
      <c r="H17" s="28">
        <v>0</v>
      </c>
      <c r="I17" s="26"/>
      <c r="J17" s="28">
        <v>2970597453</v>
      </c>
      <c r="L17" s="10">
        <v>0.28000000000000003</v>
      </c>
      <c r="N17" s="28">
        <v>0</v>
      </c>
      <c r="O17" s="26"/>
      <c r="P17" s="53">
        <v>2970597453</v>
      </c>
      <c r="Q17" s="53"/>
      <c r="R17" s="26"/>
      <c r="S17" s="28">
        <v>0</v>
      </c>
      <c r="T17" s="26"/>
      <c r="U17" s="28">
        <v>2970597453</v>
      </c>
      <c r="W17" s="10">
        <v>0.05</v>
      </c>
    </row>
    <row r="18" spans="1:23" ht="21.75" customHeight="1" x14ac:dyDescent="0.2">
      <c r="A18" s="52" t="s">
        <v>100</v>
      </c>
      <c r="B18" s="52"/>
      <c r="D18" s="28">
        <v>0</v>
      </c>
      <c r="E18" s="26"/>
      <c r="F18" s="28">
        <v>-18995088667</v>
      </c>
      <c r="G18" s="26"/>
      <c r="H18" s="28">
        <v>0</v>
      </c>
      <c r="I18" s="26"/>
      <c r="J18" s="28">
        <v>-18995088667</v>
      </c>
      <c r="L18" s="10">
        <v>-1.81</v>
      </c>
      <c r="N18" s="28">
        <v>0</v>
      </c>
      <c r="O18" s="26"/>
      <c r="P18" s="53">
        <v>-14184119998</v>
      </c>
      <c r="Q18" s="53"/>
      <c r="R18" s="26"/>
      <c r="S18" s="28">
        <v>0</v>
      </c>
      <c r="T18" s="26"/>
      <c r="U18" s="28">
        <v>-14184119998</v>
      </c>
      <c r="W18" s="10">
        <v>-0.25</v>
      </c>
    </row>
    <row r="19" spans="1:23" ht="21.75" customHeight="1" x14ac:dyDescent="0.2">
      <c r="A19" s="52" t="s">
        <v>101</v>
      </c>
      <c r="B19" s="52"/>
      <c r="D19" s="28">
        <v>0</v>
      </c>
      <c r="E19" s="26"/>
      <c r="F19" s="28">
        <v>-49586573353</v>
      </c>
      <c r="G19" s="26"/>
      <c r="H19" s="28">
        <v>0</v>
      </c>
      <c r="I19" s="26"/>
      <c r="J19" s="28">
        <v>-49586573353</v>
      </c>
      <c r="L19" s="10">
        <v>-4.7300000000000004</v>
      </c>
      <c r="N19" s="28">
        <v>0</v>
      </c>
      <c r="O19" s="26"/>
      <c r="P19" s="53">
        <v>-27808700382</v>
      </c>
      <c r="Q19" s="53"/>
      <c r="R19" s="26"/>
      <c r="S19" s="28">
        <v>0</v>
      </c>
      <c r="T19" s="26"/>
      <c r="U19" s="28">
        <v>-27808700382</v>
      </c>
      <c r="W19" s="10">
        <v>-0.49</v>
      </c>
    </row>
    <row r="20" spans="1:23" ht="21.75" customHeight="1" x14ac:dyDescent="0.2">
      <c r="A20" s="52" t="s">
        <v>95</v>
      </c>
      <c r="B20" s="52"/>
      <c r="D20" s="28">
        <v>0</v>
      </c>
      <c r="E20" s="26"/>
      <c r="F20" s="28">
        <v>716237360</v>
      </c>
      <c r="G20" s="26"/>
      <c r="H20" s="28">
        <v>0</v>
      </c>
      <c r="I20" s="26"/>
      <c r="J20" s="28">
        <v>716237360</v>
      </c>
      <c r="L20" s="10">
        <v>7.0000000000000007E-2</v>
      </c>
      <c r="N20" s="28">
        <v>0</v>
      </c>
      <c r="O20" s="26"/>
      <c r="P20" s="53">
        <v>890179227</v>
      </c>
      <c r="Q20" s="53"/>
      <c r="R20" s="26"/>
      <c r="S20" s="28">
        <v>0</v>
      </c>
      <c r="T20" s="26"/>
      <c r="U20" s="28">
        <v>890179227</v>
      </c>
      <c r="W20" s="10">
        <v>0.02</v>
      </c>
    </row>
    <row r="21" spans="1:23" ht="21.75" customHeight="1" x14ac:dyDescent="0.2">
      <c r="A21" s="54" t="s">
        <v>98</v>
      </c>
      <c r="B21" s="54"/>
      <c r="D21" s="29">
        <v>0</v>
      </c>
      <c r="E21" s="26"/>
      <c r="F21" s="29">
        <v>1364860962</v>
      </c>
      <c r="G21" s="26"/>
      <c r="H21" s="29">
        <v>0</v>
      </c>
      <c r="I21" s="26"/>
      <c r="J21" s="29">
        <v>1364860962</v>
      </c>
      <c r="L21" s="14">
        <v>0.13</v>
      </c>
      <c r="N21" s="29">
        <v>0</v>
      </c>
      <c r="O21" s="26"/>
      <c r="P21" s="53">
        <v>2237738490</v>
      </c>
      <c r="Q21" s="60"/>
      <c r="R21" s="26"/>
      <c r="S21" s="29">
        <v>0</v>
      </c>
      <c r="T21" s="26"/>
      <c r="U21" s="29">
        <v>2237738490</v>
      </c>
      <c r="W21" s="14">
        <v>0.04</v>
      </c>
    </row>
    <row r="22" spans="1:23" ht="21.75" customHeight="1" x14ac:dyDescent="0.2">
      <c r="A22" s="56" t="s">
        <v>73</v>
      </c>
      <c r="B22" s="56"/>
      <c r="D22" s="31">
        <v>0</v>
      </c>
      <c r="E22" s="26"/>
      <c r="F22" s="31">
        <v>-86561211598</v>
      </c>
      <c r="G22" s="26"/>
      <c r="H22" s="31">
        <v>-9335598319</v>
      </c>
      <c r="I22" s="26"/>
      <c r="J22" s="31">
        <v>-95896809917</v>
      </c>
      <c r="L22" s="17">
        <v>-9.16</v>
      </c>
      <c r="N22" s="31">
        <v>0</v>
      </c>
      <c r="O22" s="26"/>
      <c r="P22" s="26"/>
      <c r="Q22" s="31">
        <v>-48397901322</v>
      </c>
      <c r="R22" s="26"/>
      <c r="S22" s="31">
        <v>-25406088723</v>
      </c>
      <c r="T22" s="26"/>
      <c r="U22" s="31">
        <v>-73803990045</v>
      </c>
      <c r="W22" s="17">
        <v>-1.29</v>
      </c>
    </row>
    <row r="24" spans="1:23" x14ac:dyDescent="0.2">
      <c r="Q24" s="34">
        <v>-48397901323</v>
      </c>
      <c r="S24" s="34">
        <v>-25406088723</v>
      </c>
    </row>
    <row r="25" spans="1:23" x14ac:dyDescent="0.2">
      <c r="Q25" s="26">
        <f>Q22-Q24</f>
        <v>1</v>
      </c>
      <c r="S25" s="26">
        <f>S22-S24</f>
        <v>0</v>
      </c>
    </row>
  </sheetData>
  <mergeCells count="37">
    <mergeCell ref="A22:B22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1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34"/>
  <sheetViews>
    <sheetView rightToLeft="1" view="pageBreakPreview" topLeftCell="A7" zoomScaleNormal="100" zoomScaleSheetLayoutView="100" workbookViewId="0">
      <selection activeCell="R31" sqref="R31"/>
    </sheetView>
  </sheetViews>
  <sheetFormatPr defaultRowHeight="12.75" x14ac:dyDescent="0.2"/>
  <cols>
    <col min="1" max="1" width="6.7109375" bestFit="1" customWidth="1"/>
    <col min="2" max="2" width="18.140625" customWidth="1"/>
    <col min="3" max="3" width="1.28515625" customWidth="1"/>
    <col min="4" max="4" width="16.7109375" bestFit="1" customWidth="1"/>
    <col min="5" max="5" width="1.28515625" customWidth="1"/>
    <col min="6" max="6" width="16.85546875" bestFit="1" customWidth="1"/>
    <col min="7" max="7" width="1.28515625" customWidth="1"/>
    <col min="8" max="8" width="11.28515625" bestFit="1" customWidth="1"/>
    <col min="9" max="9" width="1.28515625" customWidth="1"/>
    <col min="10" max="10" width="16.7109375" bestFit="1" customWidth="1"/>
    <col min="11" max="11" width="1.28515625" customWidth="1"/>
    <col min="12" max="12" width="18.42578125" bestFit="1" customWidth="1"/>
    <col min="13" max="13" width="1.28515625" customWidth="1"/>
    <col min="14" max="14" width="17.7109375" bestFit="1" customWidth="1"/>
    <col min="15" max="15" width="1.28515625" customWidth="1"/>
    <col min="16" max="16" width="16.85546875" bestFit="1" customWidth="1"/>
    <col min="17" max="17" width="1.28515625" customWidth="1"/>
    <col min="18" max="18" width="18.5703125" bestFit="1" customWidth="1"/>
    <col min="19" max="19" width="0.28515625" customWidth="1"/>
  </cols>
  <sheetData>
    <row r="1" spans="1:18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8" ht="21.75" customHeight="1" x14ac:dyDescent="0.2">
      <c r="A2" s="46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 ht="14.45" customHeight="1" x14ac:dyDescent="0.2"/>
    <row r="5" spans="1:18" ht="14.45" customHeight="1" x14ac:dyDescent="0.2">
      <c r="A5" s="1" t="s">
        <v>217</v>
      </c>
      <c r="B5" s="47" t="s">
        <v>218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18" ht="14.45" customHeight="1" x14ac:dyDescent="0.2">
      <c r="D6" s="48" t="s">
        <v>204</v>
      </c>
      <c r="E6" s="48"/>
      <c r="F6" s="48"/>
      <c r="G6" s="48"/>
      <c r="H6" s="48"/>
      <c r="I6" s="48"/>
      <c r="J6" s="48"/>
      <c r="L6" s="48" t="s">
        <v>205</v>
      </c>
      <c r="M6" s="48"/>
      <c r="N6" s="48"/>
      <c r="O6" s="48"/>
      <c r="P6" s="48"/>
      <c r="Q6" s="48"/>
      <c r="R6" s="48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48" t="s">
        <v>219</v>
      </c>
      <c r="B8" s="48"/>
      <c r="D8" s="2" t="s">
        <v>220</v>
      </c>
      <c r="F8" s="2" t="s">
        <v>208</v>
      </c>
      <c r="H8" s="2" t="s">
        <v>209</v>
      </c>
      <c r="J8" s="2" t="s">
        <v>73</v>
      </c>
      <c r="L8" s="2" t="s">
        <v>220</v>
      </c>
      <c r="N8" s="2" t="s">
        <v>208</v>
      </c>
      <c r="P8" s="2" t="s">
        <v>209</v>
      </c>
      <c r="R8" s="2" t="s">
        <v>73</v>
      </c>
    </row>
    <row r="9" spans="1:18" ht="21.75" customHeight="1" x14ac:dyDescent="0.2">
      <c r="A9" s="50" t="s">
        <v>221</v>
      </c>
      <c r="B9" s="50"/>
      <c r="D9" s="27">
        <v>0</v>
      </c>
      <c r="E9" s="26"/>
      <c r="F9" s="27">
        <v>0</v>
      </c>
      <c r="G9" s="26"/>
      <c r="H9" s="27">
        <v>0</v>
      </c>
      <c r="I9" s="26"/>
      <c r="J9" s="27">
        <v>0</v>
      </c>
      <c r="K9" s="26"/>
      <c r="L9" s="27">
        <v>2125334761</v>
      </c>
      <c r="M9" s="26"/>
      <c r="N9" s="27">
        <v>0</v>
      </c>
      <c r="O9" s="26"/>
      <c r="P9" s="27">
        <v>4923979375</v>
      </c>
      <c r="Q9" s="26"/>
      <c r="R9" s="27">
        <v>7049314136</v>
      </c>
    </row>
    <row r="10" spans="1:18" ht="21.75" customHeight="1" x14ac:dyDescent="0.2">
      <c r="A10" s="52" t="s">
        <v>222</v>
      </c>
      <c r="B10" s="52"/>
      <c r="D10" s="28">
        <v>0</v>
      </c>
      <c r="E10" s="26"/>
      <c r="F10" s="28">
        <v>0</v>
      </c>
      <c r="G10" s="26"/>
      <c r="H10" s="28">
        <v>0</v>
      </c>
      <c r="I10" s="26"/>
      <c r="J10" s="28">
        <v>0</v>
      </c>
      <c r="K10" s="26"/>
      <c r="L10" s="28">
        <v>171739358966</v>
      </c>
      <c r="M10" s="26"/>
      <c r="N10" s="28">
        <v>0</v>
      </c>
      <c r="O10" s="26"/>
      <c r="P10" s="28">
        <v>177275277517</v>
      </c>
      <c r="Q10" s="26"/>
      <c r="R10" s="28">
        <v>349014636483</v>
      </c>
    </row>
    <row r="11" spans="1:18" ht="21.75" customHeight="1" x14ac:dyDescent="0.2">
      <c r="A11" s="52" t="s">
        <v>223</v>
      </c>
      <c r="B11" s="52"/>
      <c r="D11" s="28">
        <v>0</v>
      </c>
      <c r="E11" s="26"/>
      <c r="F11" s="28">
        <v>0</v>
      </c>
      <c r="G11" s="26"/>
      <c r="H11" s="28">
        <v>0</v>
      </c>
      <c r="I11" s="26"/>
      <c r="J11" s="28">
        <v>0</v>
      </c>
      <c r="K11" s="26"/>
      <c r="L11" s="28">
        <v>164646435579</v>
      </c>
      <c r="M11" s="26"/>
      <c r="N11" s="28">
        <v>0</v>
      </c>
      <c r="O11" s="26"/>
      <c r="P11" s="28">
        <v>136464571250</v>
      </c>
      <c r="Q11" s="26"/>
      <c r="R11" s="28">
        <v>301111006829</v>
      </c>
    </row>
    <row r="12" spans="1:18" ht="21.75" customHeight="1" x14ac:dyDescent="0.2">
      <c r="A12" s="52" t="s">
        <v>224</v>
      </c>
      <c r="B12" s="52"/>
      <c r="D12" s="28">
        <v>0</v>
      </c>
      <c r="E12" s="26"/>
      <c r="F12" s="28">
        <v>0</v>
      </c>
      <c r="G12" s="26"/>
      <c r="H12" s="28">
        <v>0</v>
      </c>
      <c r="I12" s="26"/>
      <c r="J12" s="28">
        <v>0</v>
      </c>
      <c r="K12" s="26"/>
      <c r="L12" s="28">
        <v>0</v>
      </c>
      <c r="M12" s="26"/>
      <c r="N12" s="28">
        <v>0</v>
      </c>
      <c r="O12" s="26"/>
      <c r="P12" s="28">
        <v>1250971172</v>
      </c>
      <c r="Q12" s="26"/>
      <c r="R12" s="28">
        <v>1250971172</v>
      </c>
    </row>
    <row r="13" spans="1:18" ht="21.75" customHeight="1" x14ac:dyDescent="0.2">
      <c r="A13" s="52" t="s">
        <v>225</v>
      </c>
      <c r="B13" s="52"/>
      <c r="D13" s="28">
        <v>0</v>
      </c>
      <c r="E13" s="26"/>
      <c r="F13" s="28">
        <v>0</v>
      </c>
      <c r="G13" s="26"/>
      <c r="H13" s="28">
        <v>0</v>
      </c>
      <c r="I13" s="26"/>
      <c r="J13" s="28">
        <v>0</v>
      </c>
      <c r="K13" s="26"/>
      <c r="L13" s="28">
        <v>2522904234</v>
      </c>
      <c r="M13" s="26"/>
      <c r="N13" s="28">
        <v>0</v>
      </c>
      <c r="O13" s="26"/>
      <c r="P13" s="28">
        <v>1606173500</v>
      </c>
      <c r="Q13" s="26"/>
      <c r="R13" s="28">
        <v>4129077734</v>
      </c>
    </row>
    <row r="14" spans="1:18" ht="21.75" customHeight="1" x14ac:dyDescent="0.2">
      <c r="A14" s="52" t="s">
        <v>122</v>
      </c>
      <c r="B14" s="52"/>
      <c r="D14" s="28">
        <v>27239384363</v>
      </c>
      <c r="E14" s="26"/>
      <c r="F14" s="28">
        <v>0</v>
      </c>
      <c r="G14" s="26"/>
      <c r="H14" s="28">
        <v>0</v>
      </c>
      <c r="I14" s="26"/>
      <c r="J14" s="28">
        <v>27239384363</v>
      </c>
      <c r="K14" s="26"/>
      <c r="L14" s="28">
        <v>45600064323</v>
      </c>
      <c r="M14" s="26"/>
      <c r="N14" s="28">
        <v>-543749999</v>
      </c>
      <c r="O14" s="26"/>
      <c r="P14" s="28">
        <v>0</v>
      </c>
      <c r="Q14" s="26"/>
      <c r="R14" s="28">
        <v>45056314324</v>
      </c>
    </row>
    <row r="15" spans="1:18" ht="21.75" customHeight="1" x14ac:dyDescent="0.2">
      <c r="A15" s="52" t="s">
        <v>125</v>
      </c>
      <c r="B15" s="52"/>
      <c r="D15" s="28">
        <v>28469083510</v>
      </c>
      <c r="E15" s="26"/>
      <c r="F15" s="28">
        <v>0</v>
      </c>
      <c r="G15" s="26"/>
      <c r="H15" s="28">
        <v>0</v>
      </c>
      <c r="I15" s="26"/>
      <c r="J15" s="28">
        <v>28469083510</v>
      </c>
      <c r="K15" s="26"/>
      <c r="L15" s="28">
        <v>75822516250</v>
      </c>
      <c r="M15" s="26"/>
      <c r="N15" s="28">
        <v>-543749999</v>
      </c>
      <c r="O15" s="26"/>
      <c r="P15" s="28">
        <v>0</v>
      </c>
      <c r="Q15" s="26"/>
      <c r="R15" s="28">
        <v>75278766251</v>
      </c>
    </row>
    <row r="16" spans="1:18" ht="21.75" customHeight="1" x14ac:dyDescent="0.2">
      <c r="A16" s="52" t="s">
        <v>161</v>
      </c>
      <c r="B16" s="52"/>
      <c r="D16" s="28">
        <v>22084298808</v>
      </c>
      <c r="E16" s="26"/>
      <c r="F16" s="28">
        <v>5192368863</v>
      </c>
      <c r="G16" s="26"/>
      <c r="H16" s="28">
        <v>0</v>
      </c>
      <c r="I16" s="26"/>
      <c r="J16" s="28">
        <v>27276667671</v>
      </c>
      <c r="K16" s="26"/>
      <c r="L16" s="28">
        <v>246640676510</v>
      </c>
      <c r="M16" s="26"/>
      <c r="N16" s="28">
        <v>-130713018579</v>
      </c>
      <c r="O16" s="26"/>
      <c r="P16" s="28">
        <v>0</v>
      </c>
      <c r="Q16" s="26"/>
      <c r="R16" s="28">
        <v>115927657931</v>
      </c>
    </row>
    <row r="17" spans="1:18" ht="21.75" customHeight="1" x14ac:dyDescent="0.2">
      <c r="A17" s="52" t="s">
        <v>158</v>
      </c>
      <c r="B17" s="52"/>
      <c r="D17" s="28">
        <v>24431587830</v>
      </c>
      <c r="E17" s="26"/>
      <c r="F17" s="28">
        <v>7615157006</v>
      </c>
      <c r="G17" s="26"/>
      <c r="H17" s="28">
        <v>0</v>
      </c>
      <c r="I17" s="26"/>
      <c r="J17" s="28">
        <v>32046744836</v>
      </c>
      <c r="K17" s="26"/>
      <c r="L17" s="28">
        <v>148928857022</v>
      </c>
      <c r="M17" s="26"/>
      <c r="N17" s="28">
        <v>40118273821</v>
      </c>
      <c r="O17" s="26"/>
      <c r="P17" s="28">
        <v>0</v>
      </c>
      <c r="Q17" s="26"/>
      <c r="R17" s="28">
        <v>189047130843</v>
      </c>
    </row>
    <row r="18" spans="1:18" ht="21.75" customHeight="1" x14ac:dyDescent="0.2">
      <c r="A18" s="52" t="s">
        <v>155</v>
      </c>
      <c r="B18" s="52"/>
      <c r="D18" s="28">
        <v>55752777612</v>
      </c>
      <c r="E18" s="26"/>
      <c r="F18" s="28">
        <v>12923089247</v>
      </c>
      <c r="G18" s="26"/>
      <c r="H18" s="28">
        <v>0</v>
      </c>
      <c r="I18" s="26"/>
      <c r="J18" s="28">
        <v>68675866859</v>
      </c>
      <c r="K18" s="26"/>
      <c r="L18" s="28">
        <v>336807251270</v>
      </c>
      <c r="M18" s="26"/>
      <c r="N18" s="28">
        <v>67968162205</v>
      </c>
      <c r="O18" s="26"/>
      <c r="P18" s="28">
        <v>0</v>
      </c>
      <c r="Q18" s="26"/>
      <c r="R18" s="28">
        <v>404775413475</v>
      </c>
    </row>
    <row r="19" spans="1:18" ht="21.75" customHeight="1" x14ac:dyDescent="0.2">
      <c r="A19" s="52" t="s">
        <v>119</v>
      </c>
      <c r="B19" s="52"/>
      <c r="D19" s="28">
        <v>46395292265</v>
      </c>
      <c r="E19" s="26"/>
      <c r="F19" s="28">
        <v>0</v>
      </c>
      <c r="G19" s="26"/>
      <c r="H19" s="28">
        <v>0</v>
      </c>
      <c r="I19" s="26"/>
      <c r="J19" s="28">
        <v>46395292265</v>
      </c>
      <c r="K19" s="26"/>
      <c r="L19" s="28">
        <v>268236249584</v>
      </c>
      <c r="M19" s="26"/>
      <c r="N19" s="28">
        <v>0</v>
      </c>
      <c r="O19" s="26"/>
      <c r="P19" s="28">
        <v>0</v>
      </c>
      <c r="Q19" s="26"/>
      <c r="R19" s="28">
        <v>268236249584</v>
      </c>
    </row>
    <row r="20" spans="1:18" ht="21.75" customHeight="1" x14ac:dyDescent="0.2">
      <c r="A20" s="52" t="s">
        <v>152</v>
      </c>
      <c r="B20" s="52"/>
      <c r="D20" s="28">
        <v>22606409355</v>
      </c>
      <c r="E20" s="26"/>
      <c r="F20" s="28">
        <v>4340408618</v>
      </c>
      <c r="G20" s="26"/>
      <c r="H20" s="28">
        <v>0</v>
      </c>
      <c r="I20" s="26"/>
      <c r="J20" s="28">
        <v>26946817973</v>
      </c>
      <c r="K20" s="26"/>
      <c r="L20" s="28">
        <v>125524713669</v>
      </c>
      <c r="M20" s="26"/>
      <c r="N20" s="28">
        <v>26121248843</v>
      </c>
      <c r="O20" s="26"/>
      <c r="P20" s="28">
        <v>0</v>
      </c>
      <c r="Q20" s="26"/>
      <c r="R20" s="28">
        <v>151645962512</v>
      </c>
    </row>
    <row r="21" spans="1:18" ht="21.75" customHeight="1" x14ac:dyDescent="0.2">
      <c r="A21" s="52" t="s">
        <v>149</v>
      </c>
      <c r="B21" s="52"/>
      <c r="D21" s="28">
        <v>32962101795</v>
      </c>
      <c r="E21" s="26"/>
      <c r="F21" s="28">
        <v>0</v>
      </c>
      <c r="G21" s="26"/>
      <c r="H21" s="28">
        <v>0</v>
      </c>
      <c r="I21" s="26"/>
      <c r="J21" s="28">
        <v>32962101795</v>
      </c>
      <c r="K21" s="26"/>
      <c r="L21" s="28">
        <v>193062837074</v>
      </c>
      <c r="M21" s="26"/>
      <c r="N21" s="28">
        <v>15792423368</v>
      </c>
      <c r="O21" s="26"/>
      <c r="P21" s="28">
        <v>0</v>
      </c>
      <c r="Q21" s="26"/>
      <c r="R21" s="28">
        <v>208855260442</v>
      </c>
    </row>
    <row r="22" spans="1:18" ht="21.75" customHeight="1" x14ac:dyDescent="0.2">
      <c r="A22" s="52" t="s">
        <v>146</v>
      </c>
      <c r="B22" s="52"/>
      <c r="D22" s="28">
        <v>4251789014</v>
      </c>
      <c r="E22" s="26"/>
      <c r="F22" s="28">
        <v>2301471834</v>
      </c>
      <c r="G22" s="26"/>
      <c r="H22" s="28">
        <v>0</v>
      </c>
      <c r="I22" s="26"/>
      <c r="J22" s="28">
        <v>6553260848</v>
      </c>
      <c r="K22" s="26"/>
      <c r="L22" s="28">
        <v>26222421415</v>
      </c>
      <c r="M22" s="26"/>
      <c r="N22" s="28">
        <v>6078539426</v>
      </c>
      <c r="O22" s="26"/>
      <c r="P22" s="28">
        <v>0</v>
      </c>
      <c r="Q22" s="26"/>
      <c r="R22" s="28">
        <v>32300960841</v>
      </c>
    </row>
    <row r="23" spans="1:18" ht="21.75" customHeight="1" x14ac:dyDescent="0.2">
      <c r="A23" s="52" t="s">
        <v>143</v>
      </c>
      <c r="B23" s="52"/>
      <c r="D23" s="28">
        <v>5334784070</v>
      </c>
      <c r="E23" s="26"/>
      <c r="F23" s="28">
        <v>0</v>
      </c>
      <c r="G23" s="26"/>
      <c r="H23" s="28">
        <v>0</v>
      </c>
      <c r="I23" s="26"/>
      <c r="J23" s="28">
        <v>5334784070</v>
      </c>
      <c r="K23" s="26"/>
      <c r="L23" s="28">
        <v>31522094257</v>
      </c>
      <c r="M23" s="26"/>
      <c r="N23" s="28">
        <v>6175890033</v>
      </c>
      <c r="O23" s="26"/>
      <c r="P23" s="28">
        <v>0</v>
      </c>
      <c r="Q23" s="26"/>
      <c r="R23" s="28">
        <v>37697984290</v>
      </c>
    </row>
    <row r="24" spans="1:18" ht="21.75" customHeight="1" x14ac:dyDescent="0.2">
      <c r="A24" s="52" t="s">
        <v>128</v>
      </c>
      <c r="B24" s="52"/>
      <c r="D24" s="28">
        <v>6627154429</v>
      </c>
      <c r="E24" s="26"/>
      <c r="F24" s="28">
        <v>0</v>
      </c>
      <c r="G24" s="26"/>
      <c r="H24" s="28">
        <v>0</v>
      </c>
      <c r="I24" s="26"/>
      <c r="J24" s="28">
        <v>6627154429</v>
      </c>
      <c r="K24" s="26"/>
      <c r="L24" s="28">
        <v>37919284753</v>
      </c>
      <c r="M24" s="26"/>
      <c r="N24" s="28">
        <v>0</v>
      </c>
      <c r="O24" s="26"/>
      <c r="P24" s="28">
        <v>0</v>
      </c>
      <c r="Q24" s="26"/>
      <c r="R24" s="28">
        <v>37919284753</v>
      </c>
    </row>
    <row r="25" spans="1:18" ht="21.75" customHeight="1" x14ac:dyDescent="0.2">
      <c r="A25" s="52" t="s">
        <v>140</v>
      </c>
      <c r="B25" s="52"/>
      <c r="D25" s="28">
        <v>6508696886</v>
      </c>
      <c r="E25" s="26"/>
      <c r="F25" s="28">
        <v>12890187147</v>
      </c>
      <c r="G25" s="26"/>
      <c r="H25" s="28">
        <v>0</v>
      </c>
      <c r="I25" s="26"/>
      <c r="J25" s="28">
        <v>19398884033</v>
      </c>
      <c r="K25" s="26"/>
      <c r="L25" s="28">
        <v>38826727219</v>
      </c>
      <c r="M25" s="26"/>
      <c r="N25" s="28">
        <v>6646384062</v>
      </c>
      <c r="O25" s="26"/>
      <c r="P25" s="28">
        <v>0</v>
      </c>
      <c r="Q25" s="26"/>
      <c r="R25" s="28">
        <v>45473111281</v>
      </c>
    </row>
    <row r="26" spans="1:18" ht="21.75" customHeight="1" x14ac:dyDescent="0.2">
      <c r="A26" s="52" t="s">
        <v>131</v>
      </c>
      <c r="B26" s="52"/>
      <c r="D26" s="28">
        <v>20985771107</v>
      </c>
      <c r="E26" s="26"/>
      <c r="F26" s="28">
        <v>0</v>
      </c>
      <c r="G26" s="26"/>
      <c r="H26" s="28">
        <v>0</v>
      </c>
      <c r="I26" s="26"/>
      <c r="J26" s="28">
        <v>20985771107</v>
      </c>
      <c r="K26" s="26"/>
      <c r="L26" s="28">
        <v>121978373602</v>
      </c>
      <c r="M26" s="26"/>
      <c r="N26" s="28">
        <v>0</v>
      </c>
      <c r="O26" s="26"/>
      <c r="P26" s="28">
        <v>0</v>
      </c>
      <c r="Q26" s="26"/>
      <c r="R26" s="28">
        <v>121978373602</v>
      </c>
    </row>
    <row r="27" spans="1:18" ht="21.75" customHeight="1" x14ac:dyDescent="0.2">
      <c r="A27" s="52" t="s">
        <v>137</v>
      </c>
      <c r="B27" s="52"/>
      <c r="D27" s="28">
        <v>12306751887</v>
      </c>
      <c r="E27" s="26"/>
      <c r="F27" s="28">
        <v>-2196534984</v>
      </c>
      <c r="G27" s="26"/>
      <c r="H27" s="28">
        <v>0</v>
      </c>
      <c r="I27" s="26"/>
      <c r="J27" s="28">
        <v>10110216903</v>
      </c>
      <c r="K27" s="26"/>
      <c r="L27" s="28">
        <v>73283069910</v>
      </c>
      <c r="M27" s="26"/>
      <c r="N27" s="28">
        <v>-8451352077</v>
      </c>
      <c r="O27" s="26"/>
      <c r="P27" s="28">
        <v>0</v>
      </c>
      <c r="Q27" s="26"/>
      <c r="R27" s="28">
        <v>64831717833</v>
      </c>
    </row>
    <row r="28" spans="1:18" ht="21.75" customHeight="1" x14ac:dyDescent="0.2">
      <c r="A28" s="52" t="s">
        <v>112</v>
      </c>
      <c r="B28" s="52"/>
      <c r="D28" s="28">
        <v>99700570589</v>
      </c>
      <c r="E28" s="26"/>
      <c r="F28" s="28">
        <v>158021676473</v>
      </c>
      <c r="G28" s="26"/>
      <c r="H28" s="28">
        <v>0</v>
      </c>
      <c r="I28" s="26"/>
      <c r="J28" s="28">
        <v>257722247062</v>
      </c>
      <c r="K28" s="26"/>
      <c r="L28" s="28">
        <v>520372913895</v>
      </c>
      <c r="M28" s="26"/>
      <c r="N28" s="28">
        <v>165625364718</v>
      </c>
      <c r="O28" s="26"/>
      <c r="P28" s="28">
        <v>0</v>
      </c>
      <c r="Q28" s="26"/>
      <c r="R28" s="28">
        <v>685998278613</v>
      </c>
    </row>
    <row r="29" spans="1:18" ht="21.75" customHeight="1" x14ac:dyDescent="0.2">
      <c r="A29" s="52" t="s">
        <v>134</v>
      </c>
      <c r="B29" s="52"/>
      <c r="D29" s="28">
        <v>11798154515</v>
      </c>
      <c r="E29" s="26"/>
      <c r="F29" s="28">
        <v>0</v>
      </c>
      <c r="G29" s="26"/>
      <c r="H29" s="28">
        <v>0</v>
      </c>
      <c r="I29" s="26"/>
      <c r="J29" s="28">
        <v>11798154515</v>
      </c>
      <c r="K29" s="26"/>
      <c r="L29" s="28">
        <v>65520303981</v>
      </c>
      <c r="M29" s="26"/>
      <c r="N29" s="28">
        <v>0</v>
      </c>
      <c r="O29" s="26"/>
      <c r="P29" s="28">
        <v>0</v>
      </c>
      <c r="Q29" s="26"/>
      <c r="R29" s="28">
        <v>65520303981</v>
      </c>
    </row>
    <row r="30" spans="1:18" ht="21.75" customHeight="1" x14ac:dyDescent="0.2">
      <c r="A30" s="54" t="s">
        <v>116</v>
      </c>
      <c r="B30" s="54"/>
      <c r="D30" s="29">
        <v>0</v>
      </c>
      <c r="E30" s="26"/>
      <c r="F30" s="29">
        <v>3501965140</v>
      </c>
      <c r="G30" s="26"/>
      <c r="H30" s="29">
        <v>0</v>
      </c>
      <c r="I30" s="26"/>
      <c r="J30" s="29">
        <v>3501965140</v>
      </c>
      <c r="K30" s="26"/>
      <c r="L30" s="29">
        <v>0</v>
      </c>
      <c r="M30" s="26"/>
      <c r="N30" s="29">
        <v>38661555212</v>
      </c>
      <c r="O30" s="26"/>
      <c r="P30" s="29">
        <v>0</v>
      </c>
      <c r="Q30" s="26"/>
      <c r="R30" s="29">
        <v>38661555212</v>
      </c>
    </row>
    <row r="31" spans="1:18" ht="21.75" customHeight="1" x14ac:dyDescent="0.2">
      <c r="A31" s="56" t="s">
        <v>73</v>
      </c>
      <c r="B31" s="56"/>
      <c r="D31" s="31">
        <v>427454608035</v>
      </c>
      <c r="E31" s="26"/>
      <c r="F31" s="31">
        <v>204589789344</v>
      </c>
      <c r="G31" s="26"/>
      <c r="H31" s="31">
        <v>0</v>
      </c>
      <c r="I31" s="26"/>
      <c r="J31" s="31">
        <v>632044397379</v>
      </c>
      <c r="K31" s="26"/>
      <c r="L31" s="31">
        <v>2697302388274</v>
      </c>
      <c r="M31" s="26"/>
      <c r="N31" s="31">
        <v>232935971034</v>
      </c>
      <c r="O31" s="26"/>
      <c r="P31" s="31">
        <v>321520972814</v>
      </c>
      <c r="Q31" s="26"/>
      <c r="R31" s="31">
        <v>3251759332122</v>
      </c>
    </row>
    <row r="33" spans="12:16" ht="18.75" x14ac:dyDescent="0.2">
      <c r="L33" s="34">
        <v>2697302388274</v>
      </c>
      <c r="N33" s="28">
        <v>232935971030</v>
      </c>
      <c r="P33" s="34">
        <v>321520972814</v>
      </c>
    </row>
    <row r="34" spans="12:16" x14ac:dyDescent="0.2">
      <c r="L34" s="26">
        <f>L31-L33</f>
        <v>0</v>
      </c>
      <c r="N34" s="26">
        <f>N31-N33</f>
        <v>4</v>
      </c>
      <c r="P34" s="26">
        <f>P31-P33</f>
        <v>0</v>
      </c>
    </row>
  </sheetData>
  <mergeCells count="30">
    <mergeCell ref="A28:B28"/>
    <mergeCell ref="A29:B29"/>
    <mergeCell ref="A30:B30"/>
    <mergeCell ref="A31:B31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7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109BC-5D98-4352-8209-A2B8EF58683E}">
  <sheetPr>
    <pageSetUpPr fitToPage="1"/>
  </sheetPr>
  <dimension ref="A1:AF409"/>
  <sheetViews>
    <sheetView rightToLeft="1" tabSelected="1" view="pageBreakPreview" zoomScale="110" zoomScaleNormal="100" zoomScaleSheetLayoutView="110" workbookViewId="0">
      <selection activeCell="M19" sqref="M19"/>
    </sheetView>
  </sheetViews>
  <sheetFormatPr defaultRowHeight="12.75" x14ac:dyDescent="0.2"/>
  <cols>
    <col min="1" max="1" width="7.7109375" style="67" customWidth="1"/>
    <col min="2" max="2" width="5.140625" style="67" customWidth="1"/>
    <col min="3" max="3" width="1.28515625" style="67" customWidth="1"/>
    <col min="4" max="4" width="13" style="67" customWidth="1"/>
    <col min="5" max="5" width="1.28515625" style="67" customWidth="1"/>
    <col min="6" max="6" width="29.85546875" style="67" customWidth="1"/>
    <col min="7" max="7" width="1.28515625" style="67" customWidth="1"/>
    <col min="8" max="8" width="13" style="67" customWidth="1"/>
    <col min="9" max="9" width="1.28515625" style="67" customWidth="1"/>
    <col min="10" max="10" width="10.42578125" style="67" customWidth="1"/>
    <col min="11" max="11" width="10.85546875" style="67" customWidth="1"/>
    <col min="12" max="12" width="1.28515625" style="67" customWidth="1"/>
    <col min="13" max="13" width="28.5703125" style="67" customWidth="1"/>
    <col min="14" max="14" width="1.28515625" style="67" customWidth="1"/>
    <col min="15" max="15" width="14.28515625" style="67" customWidth="1"/>
    <col min="16" max="16" width="1.28515625" style="67" customWidth="1"/>
    <col min="17" max="17" width="28.5703125" style="67" customWidth="1"/>
    <col min="18" max="18" width="0.28515625" style="67" customWidth="1"/>
    <col min="19" max="19" width="17.42578125" style="67" hidden="1" customWidth="1"/>
    <col min="20" max="20" width="17.28515625" style="67" hidden="1" customWidth="1"/>
    <col min="21" max="21" width="15.28515625" style="67" hidden="1" customWidth="1"/>
    <col min="22" max="22" width="0" style="67" hidden="1" customWidth="1"/>
    <col min="23" max="23" width="11.28515625" style="67" hidden="1" customWidth="1"/>
    <col min="24" max="24" width="10.28515625" style="67" hidden="1" customWidth="1"/>
    <col min="25" max="25" width="11.28515625" style="67" hidden="1" customWidth="1"/>
    <col min="26" max="32" width="0" style="67" hidden="1" customWidth="1"/>
    <col min="33" max="16384" width="9.140625" style="67"/>
  </cols>
  <sheetData>
    <row r="1" spans="1:32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</row>
    <row r="2" spans="1:32" ht="21.75" customHeight="1" x14ac:dyDescent="0.2">
      <c r="A2" s="66" t="s">
        <v>185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32" ht="21.7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1:32" ht="14.45" customHeight="1" x14ac:dyDescent="0.2"/>
    <row r="5" spans="1:32" ht="14.45" customHeight="1" x14ac:dyDescent="0.2">
      <c r="A5" s="68" t="s">
        <v>226</v>
      </c>
      <c r="B5" s="69" t="s">
        <v>227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spans="1:32" ht="14.25" customHeight="1" x14ac:dyDescent="0.2">
      <c r="M6" s="70" t="s">
        <v>228</v>
      </c>
      <c r="Q6" s="70" t="s">
        <v>229</v>
      </c>
    </row>
    <row r="7" spans="1:32" ht="33.75" customHeight="1" x14ac:dyDescent="0.2">
      <c r="A7" s="94" t="s">
        <v>230</v>
      </c>
      <c r="B7" s="94"/>
      <c r="D7" s="95" t="s">
        <v>231</v>
      </c>
      <c r="F7" s="95" t="s">
        <v>232</v>
      </c>
      <c r="H7" s="95" t="s">
        <v>84</v>
      </c>
      <c r="J7" s="94" t="s">
        <v>233</v>
      </c>
      <c r="K7" s="94"/>
      <c r="M7" s="70"/>
      <c r="O7" s="71" t="s">
        <v>234</v>
      </c>
      <c r="Q7" s="70"/>
    </row>
    <row r="8" spans="1:32" ht="33.75" customHeight="1" x14ac:dyDescent="0.55000000000000004">
      <c r="A8" s="96" t="s">
        <v>326</v>
      </c>
      <c r="B8" s="96"/>
      <c r="C8" s="93"/>
      <c r="D8" s="96" t="s">
        <v>327</v>
      </c>
      <c r="E8" s="93"/>
      <c r="F8" s="91" t="s">
        <v>330</v>
      </c>
      <c r="G8" s="93"/>
      <c r="H8" s="79">
        <v>49000</v>
      </c>
      <c r="I8" s="79"/>
      <c r="J8" s="79">
        <f t="shared" ref="J8:J9" si="0">H8*1000000</f>
        <v>49000000000</v>
      </c>
      <c r="K8" s="79"/>
      <c r="M8" s="105">
        <v>744937824</v>
      </c>
      <c r="O8" s="75">
        <v>0.2</v>
      </c>
      <c r="Q8" s="75">
        <v>0.34</v>
      </c>
    </row>
    <row r="9" spans="1:32" ht="33.75" customHeight="1" x14ac:dyDescent="0.55000000000000004">
      <c r="A9" s="88"/>
      <c r="B9" s="88"/>
      <c r="C9" s="93"/>
      <c r="D9" s="88"/>
      <c r="E9" s="93"/>
      <c r="F9" s="91" t="s">
        <v>331</v>
      </c>
      <c r="G9" s="93"/>
      <c r="H9" s="92">
        <v>2418200</v>
      </c>
      <c r="I9" s="93"/>
      <c r="J9" s="79">
        <f t="shared" si="0"/>
        <v>2418200000000</v>
      </c>
      <c r="K9" s="79"/>
      <c r="M9" s="105">
        <v>69858307759</v>
      </c>
      <c r="O9" s="75">
        <v>0.19</v>
      </c>
      <c r="Q9" s="75">
        <v>0.34</v>
      </c>
      <c r="S9" s="99">
        <v>203688746497</v>
      </c>
      <c r="Y9" s="67" t="s">
        <v>332</v>
      </c>
    </row>
    <row r="10" spans="1:32" ht="31.5" customHeight="1" x14ac:dyDescent="0.55000000000000004">
      <c r="A10" s="88"/>
      <c r="B10" s="88"/>
      <c r="C10" s="89"/>
      <c r="D10" s="88"/>
      <c r="E10" s="90"/>
      <c r="F10" s="91" t="s">
        <v>112</v>
      </c>
      <c r="G10" s="91"/>
      <c r="H10" s="92">
        <v>5655000</v>
      </c>
      <c r="I10" s="91"/>
      <c r="J10" s="79">
        <f>H10*1000000</f>
        <v>5655000000000</v>
      </c>
      <c r="K10" s="79"/>
      <c r="L10" s="73"/>
      <c r="M10" s="105">
        <v>203688746497</v>
      </c>
      <c r="N10" s="74"/>
      <c r="O10" s="75">
        <v>0.19</v>
      </c>
      <c r="Q10" s="75">
        <v>0.34</v>
      </c>
      <c r="S10" s="101">
        <v>203688746497</v>
      </c>
      <c r="T10" s="101">
        <f>M10-S10</f>
        <v>0</v>
      </c>
      <c r="U10" s="72"/>
      <c r="V10" s="72"/>
      <c r="W10" s="98">
        <v>203824074</v>
      </c>
      <c r="X10" s="97">
        <v>15519538</v>
      </c>
      <c r="Y10" s="97">
        <v>239956835</v>
      </c>
      <c r="Z10" s="35">
        <v>976328889</v>
      </c>
      <c r="AA10" s="99">
        <v>273951000</v>
      </c>
      <c r="AB10" s="99">
        <v>50308333</v>
      </c>
      <c r="AC10" s="35">
        <v>402890685</v>
      </c>
      <c r="AD10" s="35">
        <v>61953794297</v>
      </c>
      <c r="AE10" s="35">
        <v>270104110</v>
      </c>
      <c r="AF10" s="97">
        <v>255641873</v>
      </c>
    </row>
    <row r="11" spans="1:32" ht="28.5" customHeight="1" x14ac:dyDescent="0.55000000000000004">
      <c r="A11" s="88"/>
      <c r="B11" s="88"/>
      <c r="C11" s="76"/>
      <c r="D11" s="88"/>
      <c r="E11" s="77"/>
      <c r="F11" s="73" t="s">
        <v>131</v>
      </c>
      <c r="G11" s="73"/>
      <c r="H11" s="78">
        <v>810000</v>
      </c>
      <c r="I11" s="73"/>
      <c r="J11" s="79">
        <f t="shared" ref="J11:J16" si="1">H11*1000000</f>
        <v>810000000000</v>
      </c>
      <c r="K11" s="79"/>
      <c r="L11" s="73"/>
      <c r="M11" s="105">
        <v>49281734292</v>
      </c>
      <c r="N11" s="74"/>
      <c r="O11" s="75">
        <v>0.18</v>
      </c>
      <c r="Q11" s="75">
        <v>0.34</v>
      </c>
      <c r="S11" s="99">
        <v>49281734292</v>
      </c>
      <c r="T11" s="102">
        <f>M11-S11</f>
        <v>0</v>
      </c>
      <c r="U11" s="99">
        <v>18080766000</v>
      </c>
      <c r="W11" s="97">
        <v>203824074</v>
      </c>
      <c r="X11" s="97">
        <v>15519538</v>
      </c>
      <c r="Y11" s="97">
        <v>239956835</v>
      </c>
      <c r="Z11" s="97">
        <v>976328889</v>
      </c>
      <c r="AA11" s="99">
        <v>273951000</v>
      </c>
      <c r="AB11" s="99">
        <v>50308333</v>
      </c>
      <c r="AC11" s="97">
        <v>402890685</v>
      </c>
      <c r="AD11" s="35">
        <v>2584968659</v>
      </c>
      <c r="AE11" s="97">
        <v>270104110</v>
      </c>
      <c r="AF11" s="97">
        <v>255641873</v>
      </c>
    </row>
    <row r="12" spans="1:32" ht="29.25" customHeight="1" x14ac:dyDescent="0.55000000000000004">
      <c r="A12" s="88"/>
      <c r="B12" s="88"/>
      <c r="C12" s="76"/>
      <c r="D12" s="88"/>
      <c r="E12" s="77"/>
      <c r="F12" s="73" t="s">
        <v>223</v>
      </c>
      <c r="G12" s="73"/>
      <c r="H12" s="78">
        <v>1358000</v>
      </c>
      <c r="I12" s="73"/>
      <c r="J12" s="79">
        <f t="shared" si="1"/>
        <v>1358000000000</v>
      </c>
      <c r="K12" s="79"/>
      <c r="L12" s="73"/>
      <c r="M12" s="105">
        <v>65659127550</v>
      </c>
      <c r="N12" s="74"/>
      <c r="O12" s="75">
        <v>0.19</v>
      </c>
      <c r="Q12" s="75">
        <v>0.36299999999999999</v>
      </c>
      <c r="S12" s="72">
        <v>65659127550</v>
      </c>
      <c r="T12" s="72"/>
      <c r="U12" s="100">
        <f>M12-S12</f>
        <v>0</v>
      </c>
      <c r="W12" s="97">
        <v>203824074</v>
      </c>
      <c r="X12" s="97">
        <v>15519538</v>
      </c>
      <c r="Y12" s="97">
        <v>239956835</v>
      </c>
      <c r="Z12" s="98">
        <v>976328889</v>
      </c>
      <c r="AA12" s="99">
        <v>273951000</v>
      </c>
      <c r="AB12" s="99">
        <v>50308333</v>
      </c>
      <c r="AC12" s="97">
        <v>402890685</v>
      </c>
      <c r="AD12" s="35">
        <v>4464945865</v>
      </c>
      <c r="AE12" s="97">
        <v>270104110</v>
      </c>
      <c r="AF12" s="97">
        <v>255641873</v>
      </c>
    </row>
    <row r="13" spans="1:32" ht="25.5" customHeight="1" x14ac:dyDescent="0.55000000000000004">
      <c r="A13" s="88"/>
      <c r="B13" s="88"/>
      <c r="C13" s="76"/>
      <c r="D13" s="88"/>
      <c r="E13" s="77"/>
      <c r="F13" s="73" t="s">
        <v>328</v>
      </c>
      <c r="G13" s="73"/>
      <c r="H13" s="78">
        <v>250000</v>
      </c>
      <c r="I13" s="73"/>
      <c r="J13" s="79">
        <f t="shared" si="1"/>
        <v>250000000000</v>
      </c>
      <c r="K13" s="79"/>
      <c r="L13" s="73"/>
      <c r="M13" s="105">
        <v>9236713991</v>
      </c>
      <c r="N13" s="74"/>
      <c r="O13" s="75">
        <v>0.18</v>
      </c>
      <c r="Q13" s="75">
        <v>0.34</v>
      </c>
      <c r="S13" s="99">
        <v>9236713991</v>
      </c>
      <c r="T13" s="102">
        <f>M13-S13</f>
        <v>0</v>
      </c>
      <c r="U13" s="99">
        <v>4125283306</v>
      </c>
      <c r="V13" s="81"/>
      <c r="W13" s="98">
        <v>203824074</v>
      </c>
      <c r="X13" s="98">
        <v>15519538</v>
      </c>
      <c r="Y13" s="98">
        <v>239956835</v>
      </c>
      <c r="Z13" s="98">
        <v>976328889</v>
      </c>
      <c r="AA13" s="99">
        <v>273951000</v>
      </c>
      <c r="AB13" s="99">
        <v>50308333</v>
      </c>
      <c r="AC13" s="98">
        <v>402890685</v>
      </c>
      <c r="AD13" s="35">
        <v>81031290265</v>
      </c>
      <c r="AE13" s="98">
        <v>270104110</v>
      </c>
      <c r="AF13" s="97">
        <v>255641873</v>
      </c>
    </row>
    <row r="14" spans="1:32" ht="30" customHeight="1" x14ac:dyDescent="0.55000000000000004">
      <c r="A14" s="88"/>
      <c r="B14" s="88"/>
      <c r="C14" s="76"/>
      <c r="D14" s="88"/>
      <c r="E14" s="77"/>
      <c r="F14" s="73" t="s">
        <v>119</v>
      </c>
      <c r="G14" s="73"/>
      <c r="H14" s="78">
        <v>1700000</v>
      </c>
      <c r="I14" s="73"/>
      <c r="J14" s="79">
        <f t="shared" si="1"/>
        <v>1700000000000</v>
      </c>
      <c r="K14" s="79"/>
      <c r="L14" s="73"/>
      <c r="M14" s="106">
        <v>73326104670</v>
      </c>
      <c r="N14" s="74"/>
      <c r="O14" s="75">
        <v>0.23</v>
      </c>
      <c r="Q14" s="75">
        <v>0.38</v>
      </c>
      <c r="S14" s="99">
        <v>73326104670</v>
      </c>
      <c r="T14" s="67">
        <v>73326104670</v>
      </c>
      <c r="U14" s="103">
        <f>S14-T14</f>
        <v>0</v>
      </c>
      <c r="V14" s="80"/>
      <c r="W14" s="98">
        <v>203824074</v>
      </c>
      <c r="X14" s="98">
        <v>15519538</v>
      </c>
      <c r="Y14" s="98">
        <v>239956835</v>
      </c>
      <c r="Z14" s="97">
        <v>976328889</v>
      </c>
      <c r="AA14" s="99">
        <v>273951000</v>
      </c>
      <c r="AB14" s="99">
        <v>50308333</v>
      </c>
      <c r="AC14" s="98">
        <v>402890685</v>
      </c>
      <c r="AD14" s="35">
        <v>448630924</v>
      </c>
      <c r="AE14" s="98">
        <v>270104110</v>
      </c>
      <c r="AF14" s="97">
        <v>255641873</v>
      </c>
    </row>
    <row r="15" spans="1:32" ht="22.5" x14ac:dyDescent="0.55000000000000004">
      <c r="A15" s="88"/>
      <c r="B15" s="88"/>
      <c r="C15" s="76"/>
      <c r="D15" s="88"/>
      <c r="E15" s="77"/>
      <c r="F15" s="73" t="s">
        <v>161</v>
      </c>
      <c r="G15" s="73"/>
      <c r="H15" s="78">
        <v>1068750</v>
      </c>
      <c r="I15" s="73"/>
      <c r="J15" s="79">
        <f t="shared" si="1"/>
        <v>1068750000000</v>
      </c>
      <c r="K15" s="79"/>
      <c r="L15" s="73"/>
      <c r="M15" s="106">
        <v>154648125000</v>
      </c>
      <c r="N15" s="74"/>
      <c r="O15" s="75">
        <v>0.23</v>
      </c>
      <c r="Q15" s="83">
        <v>0.39900000000000002</v>
      </c>
      <c r="S15" s="99">
        <v>154648125000</v>
      </c>
      <c r="U15" s="81"/>
      <c r="V15" s="82"/>
      <c r="W15" s="97">
        <v>203824074</v>
      </c>
      <c r="X15" s="97">
        <v>15519538</v>
      </c>
      <c r="Y15" s="97">
        <v>239956835</v>
      </c>
      <c r="Z15" s="97">
        <v>1122101374</v>
      </c>
      <c r="AA15" s="99">
        <v>273951000</v>
      </c>
      <c r="AB15" s="99">
        <v>50308333</v>
      </c>
      <c r="AC15" s="97">
        <v>402890685</v>
      </c>
      <c r="AD15" s="35">
        <v>4164494990</v>
      </c>
      <c r="AE15" s="98">
        <v>270104110</v>
      </c>
      <c r="AF15" s="98">
        <v>255641873</v>
      </c>
    </row>
    <row r="16" spans="1:32" ht="30" customHeight="1" x14ac:dyDescent="0.55000000000000004">
      <c r="A16" s="88"/>
      <c r="B16" s="88"/>
      <c r="C16" s="76"/>
      <c r="D16" s="88"/>
      <c r="E16" s="77"/>
      <c r="F16" s="73" t="s">
        <v>125</v>
      </c>
      <c r="G16" s="73"/>
      <c r="H16" s="78">
        <v>1000000</v>
      </c>
      <c r="I16" s="73"/>
      <c r="J16" s="79">
        <f t="shared" si="1"/>
        <v>1000000000000</v>
      </c>
      <c r="K16" s="79"/>
      <c r="L16" s="73"/>
      <c r="M16" s="106">
        <v>22958849350</v>
      </c>
      <c r="N16" s="74"/>
      <c r="O16" s="75">
        <v>0.23</v>
      </c>
      <c r="Q16" s="75">
        <v>0.4</v>
      </c>
      <c r="S16" s="99">
        <v>22958849350</v>
      </c>
      <c r="T16" s="67">
        <v>22958849350</v>
      </c>
      <c r="U16" s="103">
        <f>S16-T16</f>
        <v>0</v>
      </c>
      <c r="V16" s="80"/>
      <c r="W16" s="98">
        <v>203824074</v>
      </c>
      <c r="X16" s="97">
        <v>15519538</v>
      </c>
      <c r="Y16" s="97">
        <v>239956835</v>
      </c>
      <c r="Z16" s="97">
        <v>1122101374</v>
      </c>
      <c r="AA16" s="99">
        <v>273951000</v>
      </c>
      <c r="AB16" s="99">
        <v>50308333</v>
      </c>
      <c r="AC16" s="35">
        <v>402890685</v>
      </c>
      <c r="AE16" s="97">
        <v>270104110</v>
      </c>
      <c r="AF16" s="98">
        <v>255641873</v>
      </c>
    </row>
    <row r="17" spans="1:32" ht="30" customHeight="1" x14ac:dyDescent="0.55000000000000004">
      <c r="A17" s="88"/>
      <c r="B17" s="88"/>
      <c r="D17" s="88"/>
      <c r="F17" s="73" t="s">
        <v>333</v>
      </c>
      <c r="G17" s="73"/>
      <c r="H17" s="78">
        <v>1000000</v>
      </c>
      <c r="I17" s="73"/>
      <c r="J17" s="79">
        <f t="shared" ref="J17" si="2">H17*1000000</f>
        <v>1000000000000</v>
      </c>
      <c r="K17" s="79"/>
      <c r="L17" s="73"/>
      <c r="M17" s="106">
        <v>13037735523</v>
      </c>
      <c r="N17" s="74"/>
      <c r="O17" s="75">
        <v>0.23</v>
      </c>
      <c r="Q17" s="75">
        <v>0.4</v>
      </c>
      <c r="S17" s="99">
        <v>13037735523</v>
      </c>
      <c r="T17" s="99">
        <v>13037735523</v>
      </c>
      <c r="U17" s="103">
        <f>S17-T17</f>
        <v>0</v>
      </c>
      <c r="V17" s="80"/>
      <c r="W17" s="97">
        <v>203824074</v>
      </c>
      <c r="X17" s="97">
        <v>15519538</v>
      </c>
      <c r="Y17" s="97">
        <v>239956835</v>
      </c>
      <c r="Z17" s="97">
        <v>1122101374</v>
      </c>
      <c r="AA17" s="99">
        <v>273951000</v>
      </c>
      <c r="AB17" s="99">
        <v>50308333</v>
      </c>
      <c r="AC17" s="97">
        <v>402890685</v>
      </c>
      <c r="AE17" s="97">
        <v>270104110</v>
      </c>
      <c r="AF17" s="35">
        <v>255641873</v>
      </c>
    </row>
    <row r="18" spans="1:32" ht="27" customHeight="1" thickBot="1" x14ac:dyDescent="0.25">
      <c r="D18" s="84" t="s">
        <v>329</v>
      </c>
      <c r="J18" s="104">
        <f>SUM(J8:K17)</f>
        <v>15308950000000</v>
      </c>
      <c r="K18" s="104"/>
      <c r="M18" s="85">
        <f>SUM(M8:M17)</f>
        <v>662440382456</v>
      </c>
      <c r="U18" s="82"/>
      <c r="V18" s="81"/>
      <c r="W18" s="98">
        <v>203824074</v>
      </c>
      <c r="X18" s="97">
        <v>15519538</v>
      </c>
      <c r="Y18" s="97">
        <v>239956835</v>
      </c>
      <c r="Z18" s="98">
        <v>1122101374</v>
      </c>
      <c r="AA18" s="99">
        <v>273951000</v>
      </c>
      <c r="AB18" s="99">
        <v>50373457</v>
      </c>
      <c r="AC18" s="97">
        <v>402890685</v>
      </c>
      <c r="AE18" s="97">
        <v>270104110</v>
      </c>
      <c r="AF18" s="97">
        <v>255641873</v>
      </c>
    </row>
    <row r="19" spans="1:32" ht="14.45" customHeight="1" thickTop="1" x14ac:dyDescent="0.2">
      <c r="U19" s="80"/>
      <c r="V19" s="80"/>
      <c r="W19" s="98">
        <v>203824074</v>
      </c>
      <c r="X19" s="97">
        <v>15519538</v>
      </c>
      <c r="Y19" s="97">
        <v>239956835</v>
      </c>
      <c r="Z19" s="98">
        <v>1122101374</v>
      </c>
      <c r="AA19" s="99">
        <v>273951000</v>
      </c>
      <c r="AB19" s="99">
        <v>50373457</v>
      </c>
      <c r="AC19" s="35">
        <v>402890685</v>
      </c>
      <c r="AE19" s="97">
        <v>270104110</v>
      </c>
      <c r="AF19" s="97">
        <v>255641873</v>
      </c>
    </row>
    <row r="20" spans="1:32" ht="14.45" customHeight="1" x14ac:dyDescent="0.2">
      <c r="U20" s="81"/>
      <c r="V20" s="86"/>
      <c r="W20" s="97">
        <v>203824074</v>
      </c>
      <c r="X20" s="98">
        <v>15519538</v>
      </c>
      <c r="Y20" s="98">
        <v>239956835</v>
      </c>
      <c r="Z20" s="97">
        <v>1122101374</v>
      </c>
      <c r="AA20" s="99">
        <v>273951000</v>
      </c>
      <c r="AB20" s="99">
        <v>50373457</v>
      </c>
      <c r="AC20" s="98">
        <v>402890685</v>
      </c>
      <c r="AE20" s="97">
        <v>270104110</v>
      </c>
      <c r="AF20" s="97">
        <v>255641873</v>
      </c>
    </row>
    <row r="21" spans="1:32" ht="14.45" customHeight="1" x14ac:dyDescent="0.2">
      <c r="U21" s="86"/>
      <c r="W21" s="97">
        <v>203824074</v>
      </c>
      <c r="X21" s="98">
        <v>15519538</v>
      </c>
      <c r="Y21" s="98">
        <v>239956835</v>
      </c>
      <c r="Z21" s="97">
        <v>1122101374</v>
      </c>
      <c r="AA21" s="99">
        <v>273951000</v>
      </c>
      <c r="AB21" s="99">
        <v>50373457</v>
      </c>
      <c r="AC21" s="98">
        <v>402890685</v>
      </c>
      <c r="AE21" s="98">
        <v>270104110</v>
      </c>
      <c r="AF21" s="97">
        <v>255641873</v>
      </c>
    </row>
    <row r="22" spans="1:32" ht="14.45" customHeight="1" x14ac:dyDescent="0.2">
      <c r="W22" s="98">
        <v>203824074</v>
      </c>
      <c r="X22" s="98">
        <v>15519538</v>
      </c>
      <c r="Y22" s="98">
        <v>239956835</v>
      </c>
      <c r="Z22" s="97">
        <v>1122101374</v>
      </c>
      <c r="AA22" s="99">
        <v>273951000</v>
      </c>
      <c r="AB22" s="99">
        <v>50373457</v>
      </c>
      <c r="AC22" s="98">
        <v>402890685</v>
      </c>
      <c r="AE22" s="98">
        <v>270104110</v>
      </c>
      <c r="AF22" s="98">
        <v>255641873</v>
      </c>
    </row>
    <row r="23" spans="1:32" ht="14.45" customHeight="1" x14ac:dyDescent="0.2">
      <c r="W23" s="97">
        <v>203824074</v>
      </c>
      <c r="X23" s="97">
        <v>15519538</v>
      </c>
      <c r="Y23" s="97">
        <v>239956835</v>
      </c>
      <c r="Z23" s="97">
        <v>1122101374</v>
      </c>
      <c r="AA23" s="99">
        <v>273951000</v>
      </c>
      <c r="AB23" s="99">
        <v>50373457</v>
      </c>
      <c r="AC23" s="97">
        <v>402890685</v>
      </c>
      <c r="AE23" s="98">
        <v>270104110</v>
      </c>
      <c r="AF23" s="98">
        <v>255641873</v>
      </c>
    </row>
    <row r="24" spans="1:32" ht="14.45" customHeight="1" x14ac:dyDescent="0.2">
      <c r="U24" s="80"/>
      <c r="W24" s="98">
        <v>203824074</v>
      </c>
      <c r="X24" s="97">
        <v>15519538</v>
      </c>
      <c r="Y24" s="97">
        <v>239956835</v>
      </c>
      <c r="Z24" s="97">
        <v>1122101374</v>
      </c>
      <c r="AA24" s="99">
        <v>273951000</v>
      </c>
      <c r="AB24" s="99">
        <v>50373457</v>
      </c>
      <c r="AC24" s="35">
        <v>402890685</v>
      </c>
      <c r="AE24" s="97">
        <v>270104110</v>
      </c>
      <c r="AF24" s="35">
        <v>255641873</v>
      </c>
    </row>
    <row r="25" spans="1:32" ht="14.45" customHeight="1" x14ac:dyDescent="0.2">
      <c r="U25" s="81"/>
      <c r="W25" s="35">
        <v>203824074</v>
      </c>
      <c r="X25" s="97">
        <v>15519538</v>
      </c>
      <c r="Y25" s="97">
        <v>239956835</v>
      </c>
      <c r="Z25" s="98">
        <v>1122101374</v>
      </c>
      <c r="AA25" s="99">
        <v>273951000</v>
      </c>
      <c r="AB25" s="99">
        <v>50373457</v>
      </c>
      <c r="AC25" s="35">
        <v>402890685</v>
      </c>
      <c r="AE25" s="97">
        <v>270104110</v>
      </c>
      <c r="AF25" s="97">
        <v>255641873</v>
      </c>
    </row>
    <row r="26" spans="1:32" ht="14.45" customHeight="1" x14ac:dyDescent="0.2">
      <c r="U26" s="80"/>
      <c r="W26" s="97">
        <v>203824074</v>
      </c>
      <c r="X26" s="97">
        <v>15519538</v>
      </c>
      <c r="Y26" s="97">
        <v>239956835</v>
      </c>
      <c r="Z26" s="98">
        <v>1122101374</v>
      </c>
      <c r="AA26" s="99">
        <v>273951000</v>
      </c>
      <c r="AB26" s="99">
        <v>50373457</v>
      </c>
      <c r="AC26" s="35">
        <v>402890685</v>
      </c>
      <c r="AE26" s="35">
        <v>270104110</v>
      </c>
      <c r="AF26" s="97">
        <v>255641873</v>
      </c>
    </row>
    <row r="27" spans="1:32" ht="14.45" customHeight="1" x14ac:dyDescent="0.2">
      <c r="M27" s="86"/>
      <c r="U27" s="82"/>
      <c r="W27" s="98">
        <v>203824074</v>
      </c>
      <c r="X27" s="98">
        <v>15519538</v>
      </c>
      <c r="Y27" s="98">
        <v>239956835</v>
      </c>
      <c r="Z27" s="98">
        <v>1122101374</v>
      </c>
      <c r="AA27" s="99">
        <v>273951000</v>
      </c>
      <c r="AB27" s="99">
        <v>50373457</v>
      </c>
      <c r="AC27" s="35">
        <v>402890685</v>
      </c>
      <c r="AE27" s="97">
        <v>270104110</v>
      </c>
      <c r="AF27" s="35">
        <v>255641873</v>
      </c>
    </row>
    <row r="28" spans="1:32" ht="14.45" customHeight="1" x14ac:dyDescent="0.2">
      <c r="M28" s="81"/>
      <c r="U28" s="80"/>
      <c r="W28" s="98">
        <v>203824074</v>
      </c>
      <c r="X28" s="98">
        <v>15519538</v>
      </c>
      <c r="Y28" s="98">
        <v>239956835</v>
      </c>
      <c r="Z28" s="97">
        <v>1122101374</v>
      </c>
      <c r="AA28" s="99">
        <v>273951000</v>
      </c>
      <c r="AB28" s="99">
        <v>50373457</v>
      </c>
      <c r="AC28" s="35">
        <v>402890685</v>
      </c>
      <c r="AE28" s="98">
        <v>270104110</v>
      </c>
      <c r="AF28" s="35">
        <v>255641873</v>
      </c>
    </row>
    <row r="29" spans="1:32" ht="14.45" customHeight="1" x14ac:dyDescent="0.2">
      <c r="M29" s="80"/>
      <c r="U29" s="87"/>
      <c r="W29" s="35">
        <v>203824074</v>
      </c>
      <c r="X29" s="35">
        <v>15519538</v>
      </c>
      <c r="Y29" s="97">
        <v>239956835</v>
      </c>
      <c r="Z29" s="97">
        <v>1122101374</v>
      </c>
      <c r="AA29" s="99">
        <v>273951000</v>
      </c>
      <c r="AB29" s="99">
        <v>50373457</v>
      </c>
      <c r="AC29" s="35">
        <v>402890685</v>
      </c>
      <c r="AE29" s="98">
        <v>270104110</v>
      </c>
      <c r="AF29" s="35">
        <v>255641873</v>
      </c>
    </row>
    <row r="30" spans="1:32" ht="14.45" customHeight="1" x14ac:dyDescent="0.2">
      <c r="M30" s="86"/>
      <c r="U30" s="80"/>
      <c r="W30" s="98">
        <v>203824074</v>
      </c>
      <c r="X30" s="97">
        <v>15519538</v>
      </c>
      <c r="Y30" s="97">
        <v>239956835</v>
      </c>
      <c r="Z30" s="97">
        <v>1122101374</v>
      </c>
      <c r="AA30" s="99">
        <v>273951000</v>
      </c>
      <c r="AB30" s="99">
        <v>50373457</v>
      </c>
      <c r="AC30" s="35">
        <v>402890685</v>
      </c>
      <c r="AE30" s="97">
        <v>270104110</v>
      </c>
      <c r="AF30" s="35">
        <v>255641873</v>
      </c>
    </row>
    <row r="31" spans="1:32" ht="14.45" customHeight="1" x14ac:dyDescent="0.2">
      <c r="M31" s="80"/>
      <c r="W31" s="35">
        <v>203824074</v>
      </c>
      <c r="X31" s="97">
        <v>15519538</v>
      </c>
      <c r="Y31" s="97">
        <v>239956835</v>
      </c>
      <c r="Z31" s="97">
        <v>1122101374</v>
      </c>
      <c r="AA31" s="99">
        <v>273951000</v>
      </c>
      <c r="AB31" s="99">
        <v>50373457</v>
      </c>
      <c r="AC31" s="35">
        <v>402890685</v>
      </c>
      <c r="AE31" s="97">
        <v>270104110</v>
      </c>
      <c r="AF31" s="35">
        <v>255641873</v>
      </c>
    </row>
    <row r="32" spans="1:32" ht="14.45" customHeight="1" x14ac:dyDescent="0.2">
      <c r="M32" s="81"/>
      <c r="W32" s="97">
        <v>203824074</v>
      </c>
      <c r="X32" s="35">
        <v>15519538</v>
      </c>
      <c r="Y32" s="97">
        <v>239956835</v>
      </c>
      <c r="Z32" s="35">
        <v>1122101374</v>
      </c>
      <c r="AA32" s="99">
        <v>273951000</v>
      </c>
      <c r="AB32" s="99">
        <v>50373457</v>
      </c>
      <c r="AC32" s="97">
        <v>402890685</v>
      </c>
      <c r="AE32" s="97">
        <v>270104110</v>
      </c>
      <c r="AF32" s="97">
        <v>255641873</v>
      </c>
    </row>
    <row r="33" spans="13:32" ht="14.45" customHeight="1" x14ac:dyDescent="0.2">
      <c r="M33" s="80"/>
      <c r="W33" s="35">
        <v>203824074</v>
      </c>
      <c r="X33" s="97">
        <v>15519538</v>
      </c>
      <c r="Y33" s="35">
        <v>239956835</v>
      </c>
      <c r="Z33" s="98">
        <v>1122101374</v>
      </c>
      <c r="AA33" s="99">
        <v>273951000</v>
      </c>
      <c r="AB33" s="99">
        <v>50373457</v>
      </c>
      <c r="AC33" s="35">
        <v>402890685</v>
      </c>
      <c r="AE33" s="97">
        <v>270104110</v>
      </c>
      <c r="AF33" s="97">
        <v>255641873</v>
      </c>
    </row>
    <row r="34" spans="13:32" ht="14.45" customHeight="1" x14ac:dyDescent="0.2">
      <c r="M34" s="86"/>
      <c r="W34" s="35">
        <v>203824074</v>
      </c>
      <c r="X34" s="35">
        <v>15519538</v>
      </c>
      <c r="Y34" s="98">
        <v>239956835</v>
      </c>
      <c r="Z34" s="97">
        <v>1122101374</v>
      </c>
      <c r="AA34" s="99">
        <v>272072769</v>
      </c>
      <c r="AB34" s="99">
        <v>50373457</v>
      </c>
      <c r="AC34" s="35">
        <v>402890685</v>
      </c>
      <c r="AE34" s="97">
        <v>270104110</v>
      </c>
      <c r="AF34" s="35">
        <v>255641873</v>
      </c>
    </row>
    <row r="35" spans="13:32" ht="14.45" customHeight="1" x14ac:dyDescent="0.2">
      <c r="W35" s="35">
        <v>203824074</v>
      </c>
      <c r="X35" s="98">
        <v>15519538</v>
      </c>
      <c r="Y35" s="98">
        <v>239956835</v>
      </c>
      <c r="Z35" s="35">
        <v>1122101374</v>
      </c>
      <c r="AA35" s="99">
        <v>272072769</v>
      </c>
      <c r="AB35" s="99">
        <v>50373457</v>
      </c>
      <c r="AC35" s="35">
        <v>402890685</v>
      </c>
      <c r="AE35" s="98">
        <v>270104110</v>
      </c>
      <c r="AF35" s="35">
        <v>255641873</v>
      </c>
    </row>
    <row r="36" spans="13:32" ht="14.45" customHeight="1" x14ac:dyDescent="0.2">
      <c r="W36" s="35">
        <v>203824074</v>
      </c>
      <c r="X36" s="35">
        <v>15519538</v>
      </c>
      <c r="Y36" s="98">
        <v>239956835</v>
      </c>
      <c r="Z36" s="97">
        <v>1122101374</v>
      </c>
      <c r="AA36" s="99">
        <v>272072769</v>
      </c>
      <c r="AB36" s="99">
        <v>50373457</v>
      </c>
      <c r="AC36" s="35">
        <v>402890685</v>
      </c>
      <c r="AE36" s="35">
        <v>270104110</v>
      </c>
      <c r="AF36" s="35">
        <v>255641873</v>
      </c>
    </row>
    <row r="37" spans="13:32" ht="14.45" customHeight="1" x14ac:dyDescent="0.2">
      <c r="W37" s="97">
        <v>203824074</v>
      </c>
      <c r="X37" s="35">
        <v>15519538</v>
      </c>
      <c r="Y37" s="97">
        <v>239956835</v>
      </c>
      <c r="Z37" s="35">
        <v>1122101374</v>
      </c>
      <c r="AA37" s="99">
        <v>272072769</v>
      </c>
      <c r="AB37" s="99">
        <v>50373457</v>
      </c>
      <c r="AC37" s="35">
        <v>402890685</v>
      </c>
      <c r="AE37" s="97">
        <v>270104110</v>
      </c>
      <c r="AF37" s="35">
        <v>255641873</v>
      </c>
    </row>
    <row r="38" spans="13:32" ht="14.45" customHeight="1" x14ac:dyDescent="0.2">
      <c r="W38" s="35">
        <v>203824074</v>
      </c>
      <c r="X38" s="35">
        <v>15519538</v>
      </c>
      <c r="Y38" s="35">
        <v>239956835</v>
      </c>
      <c r="Z38" s="97">
        <v>1122101374</v>
      </c>
      <c r="AA38" s="99">
        <v>272072769</v>
      </c>
      <c r="AB38" s="99">
        <v>50373457</v>
      </c>
      <c r="AC38" s="35">
        <v>402890685</v>
      </c>
      <c r="AE38" s="97">
        <v>270104110</v>
      </c>
      <c r="AF38" s="35">
        <v>255641873</v>
      </c>
    </row>
    <row r="39" spans="13:32" ht="14.45" customHeight="1" x14ac:dyDescent="0.2">
      <c r="W39" s="35">
        <v>203824074</v>
      </c>
      <c r="X39" s="35">
        <v>15519538</v>
      </c>
      <c r="Y39" s="97">
        <v>239956835</v>
      </c>
      <c r="Z39" s="35">
        <v>1122101374</v>
      </c>
      <c r="AA39" s="99">
        <v>272072769</v>
      </c>
      <c r="AB39" s="99">
        <v>50373457</v>
      </c>
      <c r="AC39" s="35">
        <v>402890685</v>
      </c>
      <c r="AE39" s="35">
        <v>270104110</v>
      </c>
      <c r="AF39" s="35">
        <v>255641873</v>
      </c>
    </row>
    <row r="40" spans="13:32" ht="14.45" customHeight="1" x14ac:dyDescent="0.2">
      <c r="W40" s="35">
        <v>203824074</v>
      </c>
      <c r="X40" s="35">
        <v>15519538</v>
      </c>
      <c r="Y40" s="97">
        <v>239956835</v>
      </c>
      <c r="Z40" s="35">
        <v>1122101374</v>
      </c>
      <c r="AA40" s="99">
        <v>272072769</v>
      </c>
      <c r="AB40" s="99">
        <v>50373457</v>
      </c>
      <c r="AC40" s="35">
        <v>402890685</v>
      </c>
      <c r="AE40" s="97">
        <v>270104110</v>
      </c>
      <c r="AF40" s="35">
        <v>255641873</v>
      </c>
    </row>
    <row r="41" spans="13:32" ht="14.45" customHeight="1" x14ac:dyDescent="0.2">
      <c r="W41" s="35">
        <v>203824074</v>
      </c>
      <c r="X41" s="35">
        <v>15519538</v>
      </c>
      <c r="Y41" s="35">
        <v>239956835</v>
      </c>
      <c r="Z41" s="98">
        <v>1122101374</v>
      </c>
      <c r="AA41" s="99">
        <v>272072769</v>
      </c>
      <c r="AB41" s="99">
        <v>50373457</v>
      </c>
      <c r="AC41" s="35">
        <v>402890685</v>
      </c>
      <c r="AE41" s="97">
        <v>270104110</v>
      </c>
      <c r="AF41" s="35">
        <v>255641873</v>
      </c>
    </row>
    <row r="42" spans="13:32" ht="14.45" customHeight="1" x14ac:dyDescent="0.2">
      <c r="W42" s="35">
        <v>203824074</v>
      </c>
      <c r="X42" s="35">
        <v>15519538</v>
      </c>
      <c r="Y42" s="98">
        <v>239956835</v>
      </c>
      <c r="Z42" s="35">
        <v>1122101374</v>
      </c>
      <c r="AA42" s="99">
        <v>272072769</v>
      </c>
      <c r="AB42" s="99">
        <v>50373457</v>
      </c>
      <c r="AC42" s="35">
        <v>402890685</v>
      </c>
      <c r="AE42" s="35">
        <v>270104110</v>
      </c>
      <c r="AF42" s="35">
        <v>255641873</v>
      </c>
    </row>
    <row r="43" spans="13:32" ht="14.45" customHeight="1" x14ac:dyDescent="0.2">
      <c r="W43" s="35">
        <v>203824074</v>
      </c>
      <c r="X43" s="35">
        <v>15519538</v>
      </c>
      <c r="Y43" s="97">
        <v>239956835</v>
      </c>
      <c r="Z43" s="97">
        <v>1122101374</v>
      </c>
      <c r="AA43" s="99">
        <v>272072769</v>
      </c>
      <c r="AB43" s="99">
        <v>50373457</v>
      </c>
      <c r="AC43" s="35">
        <v>402890685</v>
      </c>
      <c r="AE43" s="97">
        <v>270104110</v>
      </c>
      <c r="AF43" s="35">
        <v>255641873</v>
      </c>
    </row>
    <row r="44" spans="13:32" ht="14.45" customHeight="1" x14ac:dyDescent="0.2">
      <c r="W44" s="35">
        <v>203824074</v>
      </c>
      <c r="X44" s="35">
        <v>15519538</v>
      </c>
      <c r="Y44" s="35">
        <v>239956835</v>
      </c>
      <c r="Z44" s="35">
        <v>1122101374</v>
      </c>
      <c r="AA44" s="99">
        <v>272072769</v>
      </c>
      <c r="AB44" s="99">
        <v>50373457</v>
      </c>
      <c r="AC44" s="35">
        <v>402890685</v>
      </c>
      <c r="AE44" s="97">
        <v>270104110</v>
      </c>
      <c r="AF44" s="35">
        <v>255641873</v>
      </c>
    </row>
    <row r="45" spans="13:32" ht="14.45" customHeight="1" x14ac:dyDescent="0.2">
      <c r="W45" s="35">
        <v>203824074</v>
      </c>
      <c r="X45" s="35">
        <v>15519538</v>
      </c>
      <c r="Y45" s="97">
        <v>239956835</v>
      </c>
      <c r="Z45" s="35">
        <v>1122101374</v>
      </c>
      <c r="AA45" s="99">
        <v>272072769</v>
      </c>
      <c r="AB45" s="99">
        <v>50373457</v>
      </c>
      <c r="AC45" s="35">
        <v>402890685</v>
      </c>
      <c r="AE45" s="97">
        <v>270104110</v>
      </c>
      <c r="AF45" s="35">
        <v>255641873</v>
      </c>
    </row>
    <row r="46" spans="13:32" ht="14.45" customHeight="1" x14ac:dyDescent="0.2">
      <c r="W46" s="35">
        <v>203824074</v>
      </c>
      <c r="X46" s="35">
        <v>15519538</v>
      </c>
      <c r="Y46" s="97">
        <v>239956835</v>
      </c>
      <c r="Z46" s="35">
        <v>1122101374</v>
      </c>
      <c r="AA46" s="99">
        <v>272072769</v>
      </c>
      <c r="AB46" s="99">
        <v>50373457</v>
      </c>
      <c r="AC46" s="35">
        <v>402890685</v>
      </c>
      <c r="AE46" s="97">
        <v>270104110</v>
      </c>
      <c r="AF46" s="35">
        <v>255641873</v>
      </c>
    </row>
    <row r="47" spans="13:32" ht="14.45" customHeight="1" x14ac:dyDescent="0.2">
      <c r="W47" s="35">
        <v>203824074</v>
      </c>
      <c r="X47" s="35">
        <v>15519538</v>
      </c>
      <c r="Y47" s="35">
        <v>239956835</v>
      </c>
      <c r="Z47" s="35">
        <v>1122101374</v>
      </c>
      <c r="AA47" s="99">
        <v>272072769</v>
      </c>
      <c r="AB47" s="99">
        <v>50373457</v>
      </c>
      <c r="AC47" s="35">
        <v>402890685</v>
      </c>
      <c r="AE47" s="35">
        <v>270104110</v>
      </c>
      <c r="AF47" s="35">
        <v>255641873</v>
      </c>
    </row>
    <row r="48" spans="13:32" ht="14.45" customHeight="1" x14ac:dyDescent="0.2">
      <c r="W48" s="97">
        <v>203824074</v>
      </c>
      <c r="X48" s="35">
        <v>15519538</v>
      </c>
      <c r="Y48" s="98">
        <v>239956835</v>
      </c>
      <c r="Z48" s="35">
        <v>1122101374</v>
      </c>
      <c r="AA48" s="99">
        <v>272072769</v>
      </c>
      <c r="AB48" s="99">
        <v>50373457</v>
      </c>
      <c r="AC48" s="35">
        <v>402890685</v>
      </c>
      <c r="AE48" s="97">
        <v>270104110</v>
      </c>
      <c r="AF48" s="35">
        <v>255641873</v>
      </c>
    </row>
    <row r="49" spans="23:32" ht="14.45" customHeight="1" x14ac:dyDescent="0.2">
      <c r="W49" s="35">
        <v>203824074</v>
      </c>
      <c r="X49" s="35">
        <v>15519538</v>
      </c>
      <c r="Y49" s="98">
        <v>239956835</v>
      </c>
      <c r="Z49" s="35">
        <v>1122101374</v>
      </c>
      <c r="AA49" s="99">
        <v>272072769</v>
      </c>
      <c r="AB49" s="99">
        <v>50373457</v>
      </c>
      <c r="AC49" s="35">
        <v>402890685</v>
      </c>
      <c r="AE49" s="98">
        <v>270104110</v>
      </c>
      <c r="AF49" s="35">
        <v>255641873</v>
      </c>
    </row>
    <row r="50" spans="23:32" ht="14.45" customHeight="1" x14ac:dyDescent="0.2">
      <c r="W50" s="35">
        <v>203824074</v>
      </c>
      <c r="X50" s="35">
        <v>15519538</v>
      </c>
      <c r="Y50" s="35">
        <v>239956835</v>
      </c>
      <c r="Z50" s="35">
        <v>1122101374</v>
      </c>
      <c r="AA50" s="99">
        <v>272072769</v>
      </c>
      <c r="AB50" s="99">
        <v>50373457</v>
      </c>
      <c r="AC50" s="35">
        <v>402890685</v>
      </c>
      <c r="AE50" s="35">
        <v>270104110</v>
      </c>
      <c r="AF50" s="35">
        <v>255641873</v>
      </c>
    </row>
    <row r="51" spans="23:32" ht="14.45" customHeight="1" x14ac:dyDescent="0.2">
      <c r="W51" s="35">
        <v>203824074</v>
      </c>
      <c r="X51" s="35">
        <v>15519538</v>
      </c>
      <c r="Y51" s="97">
        <v>239956835</v>
      </c>
      <c r="Z51" s="35">
        <v>1122101374</v>
      </c>
      <c r="AA51" s="99">
        <v>272072769</v>
      </c>
      <c r="AB51" s="99">
        <v>50373457</v>
      </c>
      <c r="AC51" s="35">
        <v>402890685</v>
      </c>
      <c r="AE51" s="35">
        <v>270104110</v>
      </c>
      <c r="AF51" s="35">
        <v>255641873</v>
      </c>
    </row>
    <row r="52" spans="23:32" ht="14.45" customHeight="1" x14ac:dyDescent="0.2">
      <c r="W52" s="35">
        <v>203824074</v>
      </c>
      <c r="X52" s="35">
        <v>15519538</v>
      </c>
      <c r="Y52" s="35">
        <v>239956835</v>
      </c>
      <c r="Z52" s="35">
        <v>1122101374</v>
      </c>
      <c r="AA52" s="99">
        <v>272072769</v>
      </c>
      <c r="AB52" s="99">
        <v>50373457</v>
      </c>
      <c r="AC52" s="35">
        <v>402890685</v>
      </c>
      <c r="AE52" s="35">
        <v>270104110</v>
      </c>
      <c r="AF52" s="35">
        <v>255641873</v>
      </c>
    </row>
    <row r="53" spans="23:32" ht="14.45" customHeight="1" x14ac:dyDescent="0.2">
      <c r="W53" s="35">
        <v>203824074</v>
      </c>
      <c r="X53" s="35">
        <v>15519538</v>
      </c>
      <c r="Y53" s="35">
        <v>239956835</v>
      </c>
      <c r="Z53" s="35">
        <v>1122101306</v>
      </c>
      <c r="AA53" s="99">
        <v>272072769</v>
      </c>
      <c r="AB53" s="99">
        <v>50373457</v>
      </c>
      <c r="AC53" s="35">
        <v>402890685</v>
      </c>
      <c r="AE53" s="35">
        <v>270104110</v>
      </c>
      <c r="AF53" s="35">
        <v>255641873</v>
      </c>
    </row>
    <row r="54" spans="23:32" ht="14.45" customHeight="1" x14ac:dyDescent="0.2">
      <c r="W54" s="97">
        <v>203824074</v>
      </c>
      <c r="X54" s="35">
        <v>15519538</v>
      </c>
      <c r="Y54" s="35">
        <v>239956835</v>
      </c>
      <c r="Z54" s="35">
        <v>1092540000</v>
      </c>
      <c r="AA54" s="99">
        <v>272072769</v>
      </c>
      <c r="AB54" s="99">
        <v>50373457</v>
      </c>
      <c r="AC54" s="35">
        <v>402890685</v>
      </c>
      <c r="AE54" s="35">
        <v>270104110</v>
      </c>
      <c r="AF54" s="35">
        <v>255641873</v>
      </c>
    </row>
    <row r="55" spans="23:32" ht="14.45" customHeight="1" x14ac:dyDescent="0.2">
      <c r="W55" s="35">
        <v>203824074</v>
      </c>
      <c r="X55" s="35">
        <v>15519538</v>
      </c>
      <c r="Y55" s="35">
        <v>239956835</v>
      </c>
      <c r="Z55" s="35">
        <v>1092540000</v>
      </c>
      <c r="AA55" s="99">
        <v>272072769</v>
      </c>
      <c r="AB55" s="99">
        <v>50373457</v>
      </c>
      <c r="AC55" s="35">
        <v>402890685</v>
      </c>
      <c r="AE55" s="35">
        <v>270104110</v>
      </c>
      <c r="AF55" s="35">
        <v>255641873</v>
      </c>
    </row>
    <row r="56" spans="23:32" ht="14.45" customHeight="1" x14ac:dyDescent="0.2">
      <c r="W56" s="35">
        <v>203824074</v>
      </c>
      <c r="X56" s="98">
        <v>15519538</v>
      </c>
      <c r="Y56" s="98">
        <v>239956835</v>
      </c>
      <c r="Z56" s="35">
        <v>1092540000</v>
      </c>
      <c r="AA56" s="99">
        <v>272072769</v>
      </c>
      <c r="AB56" s="99">
        <v>50373457</v>
      </c>
      <c r="AC56" s="35">
        <v>402890685</v>
      </c>
      <c r="AE56" s="98">
        <v>270104110</v>
      </c>
      <c r="AF56" s="35">
        <v>255641873</v>
      </c>
    </row>
    <row r="57" spans="23:32" x14ac:dyDescent="0.2">
      <c r="W57" s="35">
        <v>203824074</v>
      </c>
      <c r="X57" s="35">
        <v>15519538</v>
      </c>
      <c r="Y57" s="35">
        <v>239956835</v>
      </c>
      <c r="Z57" s="35">
        <v>1092540000</v>
      </c>
      <c r="AA57" s="99">
        <v>272072769</v>
      </c>
      <c r="AB57" s="99">
        <v>50373457</v>
      </c>
      <c r="AC57" s="35">
        <v>402890685</v>
      </c>
      <c r="AE57" s="35">
        <v>270104110</v>
      </c>
      <c r="AF57" s="35">
        <v>255641873</v>
      </c>
    </row>
    <row r="58" spans="23:32" x14ac:dyDescent="0.2">
      <c r="W58" s="35">
        <v>203824074</v>
      </c>
      <c r="Y58" s="35">
        <v>239956835</v>
      </c>
      <c r="Z58" s="35">
        <v>1092540000</v>
      </c>
      <c r="AA58" s="99">
        <v>272072769</v>
      </c>
      <c r="AB58" s="99">
        <v>50373457</v>
      </c>
      <c r="AC58" s="35">
        <v>402890685</v>
      </c>
      <c r="AE58" s="97">
        <v>270104110</v>
      </c>
      <c r="AF58" s="98">
        <v>255641873</v>
      </c>
    </row>
    <row r="59" spans="23:32" x14ac:dyDescent="0.2">
      <c r="W59" s="35">
        <v>203824074</v>
      </c>
      <c r="Y59" s="35">
        <v>239956835</v>
      </c>
      <c r="Z59" s="35">
        <v>1092540000</v>
      </c>
      <c r="AA59" s="99">
        <v>272072769</v>
      </c>
      <c r="AB59" s="99">
        <v>50373457</v>
      </c>
      <c r="AC59" s="35">
        <v>402890685</v>
      </c>
      <c r="AE59" s="35">
        <v>270104110</v>
      </c>
      <c r="AF59" s="97">
        <v>255641873</v>
      </c>
    </row>
    <row r="60" spans="23:32" x14ac:dyDescent="0.2">
      <c r="W60" s="35">
        <v>203824074</v>
      </c>
      <c r="Y60" s="35">
        <v>239956835</v>
      </c>
      <c r="Z60" s="35">
        <v>1092540000</v>
      </c>
      <c r="AA60" s="99">
        <v>272072769</v>
      </c>
      <c r="AB60" s="99">
        <v>50373457</v>
      </c>
      <c r="AC60" s="35">
        <v>402890685</v>
      </c>
      <c r="AE60" s="97">
        <v>270104110</v>
      </c>
      <c r="AF60" s="35">
        <v>255641873</v>
      </c>
    </row>
    <row r="61" spans="23:32" x14ac:dyDescent="0.2">
      <c r="W61" s="35">
        <v>203824074</v>
      </c>
      <c r="Y61" s="35">
        <v>239956835</v>
      </c>
      <c r="Z61" s="35">
        <v>1092540000</v>
      </c>
      <c r="AA61" s="99">
        <v>272072769</v>
      </c>
      <c r="AB61" s="99">
        <v>50373457</v>
      </c>
      <c r="AC61" s="35">
        <v>402890685</v>
      </c>
      <c r="AE61" s="35">
        <v>270104110</v>
      </c>
    </row>
    <row r="62" spans="23:32" x14ac:dyDescent="0.2">
      <c r="W62" s="97">
        <v>203824074</v>
      </c>
      <c r="Y62" s="35">
        <v>239956835</v>
      </c>
      <c r="Z62" s="35">
        <v>1092540000</v>
      </c>
      <c r="AA62" s="99">
        <v>272072769</v>
      </c>
      <c r="AB62" s="99">
        <v>50373457</v>
      </c>
      <c r="AC62" s="98">
        <v>402890685</v>
      </c>
      <c r="AE62" s="97">
        <v>270104110</v>
      </c>
    </row>
    <row r="63" spans="23:32" x14ac:dyDescent="0.2">
      <c r="W63" s="35">
        <v>203824074</v>
      </c>
      <c r="Y63" s="35">
        <v>239956835</v>
      </c>
      <c r="Z63" s="35">
        <v>1092540000</v>
      </c>
      <c r="AA63" s="99">
        <v>272072769</v>
      </c>
      <c r="AB63" s="99">
        <v>50373457</v>
      </c>
      <c r="AC63" s="35">
        <v>402890685</v>
      </c>
      <c r="AE63" s="35">
        <v>270104110</v>
      </c>
    </row>
    <row r="64" spans="23:32" x14ac:dyDescent="0.2">
      <c r="W64" s="35">
        <v>281550694</v>
      </c>
      <c r="Y64" s="35">
        <v>239956835</v>
      </c>
      <c r="Z64" s="35">
        <v>1092540000</v>
      </c>
      <c r="AA64" s="99">
        <v>272072769</v>
      </c>
      <c r="AB64" s="99">
        <v>50373457</v>
      </c>
      <c r="AC64" s="35">
        <v>402890685</v>
      </c>
      <c r="AE64" s="98">
        <v>270104110</v>
      </c>
    </row>
    <row r="65" spans="23:31" x14ac:dyDescent="0.2">
      <c r="W65" s="35">
        <v>281550694</v>
      </c>
      <c r="Y65" s="35">
        <v>239956835</v>
      </c>
      <c r="Z65" s="35">
        <v>1092540000</v>
      </c>
      <c r="AA65" s="99">
        <v>272072769</v>
      </c>
      <c r="AB65" s="99">
        <v>50373457</v>
      </c>
      <c r="AC65" s="35">
        <v>402890685</v>
      </c>
      <c r="AE65" s="97">
        <v>270104110</v>
      </c>
    </row>
    <row r="66" spans="23:31" x14ac:dyDescent="0.2">
      <c r="W66" s="35">
        <v>281550694</v>
      </c>
      <c r="Y66" s="35">
        <v>239956835</v>
      </c>
      <c r="Z66" s="35">
        <v>1092540000</v>
      </c>
      <c r="AA66" s="99">
        <v>272072769</v>
      </c>
      <c r="AB66" s="99">
        <v>50373457</v>
      </c>
      <c r="AC66" s="35">
        <v>402890685</v>
      </c>
      <c r="AE66" s="35">
        <v>270104110</v>
      </c>
    </row>
    <row r="67" spans="23:31" x14ac:dyDescent="0.2">
      <c r="W67" s="35">
        <v>281550694</v>
      </c>
      <c r="Y67" s="35">
        <v>239956835</v>
      </c>
      <c r="Z67" s="35">
        <v>1092540000</v>
      </c>
      <c r="AA67" s="99">
        <v>272072769</v>
      </c>
      <c r="AB67" s="99">
        <v>50373457</v>
      </c>
      <c r="AC67" s="35">
        <v>402890685</v>
      </c>
      <c r="AE67" s="97">
        <v>270104110</v>
      </c>
    </row>
    <row r="68" spans="23:31" x14ac:dyDescent="0.2">
      <c r="W68" s="35">
        <v>281550694</v>
      </c>
      <c r="Y68" s="35">
        <v>239956835</v>
      </c>
      <c r="Z68" s="35">
        <v>1092540000</v>
      </c>
      <c r="AA68" s="99">
        <v>272072769</v>
      </c>
      <c r="AB68" s="99">
        <v>50373457</v>
      </c>
      <c r="AC68" s="35">
        <v>402890685</v>
      </c>
      <c r="AE68" s="98">
        <v>270104110</v>
      </c>
    </row>
    <row r="69" spans="23:31" x14ac:dyDescent="0.2">
      <c r="W69" s="35">
        <v>281550694</v>
      </c>
      <c r="Y69" s="35">
        <v>239956835</v>
      </c>
      <c r="Z69" s="35">
        <v>1092540000</v>
      </c>
      <c r="AA69" s="99">
        <v>272072769</v>
      </c>
      <c r="AB69" s="99">
        <v>50373457</v>
      </c>
      <c r="AC69" s="35">
        <v>402890685</v>
      </c>
      <c r="AE69" s="98">
        <v>270104110</v>
      </c>
    </row>
    <row r="70" spans="23:31" x14ac:dyDescent="0.2">
      <c r="W70" s="35">
        <v>281550694</v>
      </c>
      <c r="Y70" s="35">
        <v>239956835</v>
      </c>
      <c r="Z70" s="35">
        <v>1092540000</v>
      </c>
      <c r="AA70" s="99">
        <v>272072769</v>
      </c>
      <c r="AB70" s="99">
        <v>50373457</v>
      </c>
      <c r="AC70" s="35">
        <v>402890685</v>
      </c>
      <c r="AE70" s="35">
        <v>270104110</v>
      </c>
    </row>
    <row r="71" spans="23:31" x14ac:dyDescent="0.2">
      <c r="W71" s="35">
        <v>281550694</v>
      </c>
      <c r="Y71" s="35">
        <v>239956835</v>
      </c>
      <c r="Z71" s="35">
        <v>1092540000</v>
      </c>
      <c r="AA71" s="99">
        <v>272072769</v>
      </c>
      <c r="AB71" s="99">
        <v>50373457</v>
      </c>
      <c r="AC71" s="35">
        <v>402890685</v>
      </c>
      <c r="AE71" s="35">
        <v>270104110</v>
      </c>
    </row>
    <row r="72" spans="23:31" x14ac:dyDescent="0.2">
      <c r="W72" s="35">
        <v>281550694</v>
      </c>
      <c r="Y72" s="35">
        <v>239956835</v>
      </c>
      <c r="Z72" s="35">
        <v>1092540000</v>
      </c>
      <c r="AA72" s="99">
        <v>272072769</v>
      </c>
      <c r="AB72" s="99">
        <v>50373457</v>
      </c>
      <c r="AC72" s="35">
        <v>402890685</v>
      </c>
      <c r="AE72" s="35">
        <v>270104110</v>
      </c>
    </row>
    <row r="73" spans="23:31" x14ac:dyDescent="0.2">
      <c r="W73" s="35">
        <v>281550694</v>
      </c>
      <c r="Y73" s="35">
        <v>239956835</v>
      </c>
      <c r="Z73" s="98">
        <v>1092540000</v>
      </c>
      <c r="AA73" s="99">
        <v>272072769</v>
      </c>
      <c r="AB73" s="99">
        <v>50373457</v>
      </c>
      <c r="AC73" s="35">
        <v>402890685</v>
      </c>
      <c r="AE73" s="35">
        <v>270104110</v>
      </c>
    </row>
    <row r="74" spans="23:31" x14ac:dyDescent="0.2">
      <c r="W74" s="98">
        <v>281550694</v>
      </c>
      <c r="Y74" s="35">
        <v>239956835</v>
      </c>
      <c r="Z74" s="35">
        <v>1092540000</v>
      </c>
      <c r="AA74" s="99">
        <v>272072769</v>
      </c>
      <c r="AB74" s="99">
        <v>50373457</v>
      </c>
      <c r="AC74" s="35">
        <v>402890685</v>
      </c>
      <c r="AE74" s="35">
        <v>270104110</v>
      </c>
    </row>
    <row r="75" spans="23:31" x14ac:dyDescent="0.2">
      <c r="W75" s="35">
        <v>281550694</v>
      </c>
      <c r="Y75" s="35">
        <v>239956835</v>
      </c>
      <c r="Z75" s="35">
        <v>1092540000</v>
      </c>
      <c r="AA75" s="99">
        <v>272072769</v>
      </c>
      <c r="AB75" s="99">
        <v>50373457</v>
      </c>
      <c r="AC75" s="35">
        <v>402890685</v>
      </c>
      <c r="AE75" s="35">
        <v>270104110</v>
      </c>
    </row>
    <row r="76" spans="23:31" x14ac:dyDescent="0.2">
      <c r="W76" s="35">
        <v>281550694</v>
      </c>
      <c r="Y76" s="35">
        <v>239956835</v>
      </c>
      <c r="Z76" s="35">
        <v>1092540000</v>
      </c>
      <c r="AA76" s="99">
        <v>272072769</v>
      </c>
      <c r="AB76" s="99">
        <v>50373457</v>
      </c>
      <c r="AC76" s="35">
        <v>402890685</v>
      </c>
      <c r="AE76" s="35">
        <v>270104110</v>
      </c>
    </row>
    <row r="77" spans="23:31" x14ac:dyDescent="0.2">
      <c r="W77" s="97">
        <v>281550694</v>
      </c>
      <c r="Y77" s="35">
        <v>239956835</v>
      </c>
      <c r="Z77" s="35">
        <v>1092540000</v>
      </c>
      <c r="AA77" s="99">
        <v>272072769</v>
      </c>
      <c r="AB77" s="99">
        <v>50373457</v>
      </c>
      <c r="AC77" s="35">
        <v>402890685</v>
      </c>
      <c r="AE77" s="35">
        <v>270104110</v>
      </c>
    </row>
    <row r="78" spans="23:31" x14ac:dyDescent="0.2">
      <c r="W78" s="35">
        <v>281550694</v>
      </c>
      <c r="Y78" s="35">
        <v>239956835</v>
      </c>
      <c r="Z78" s="35">
        <v>1092540000</v>
      </c>
      <c r="AA78" s="99">
        <v>272072769</v>
      </c>
      <c r="AB78" s="99">
        <v>50373457</v>
      </c>
      <c r="AC78" s="35">
        <v>402890685</v>
      </c>
      <c r="AE78" s="35">
        <v>270104110</v>
      </c>
    </row>
    <row r="79" spans="23:31" x14ac:dyDescent="0.2">
      <c r="W79" s="35">
        <v>281550694</v>
      </c>
      <c r="Y79" s="35">
        <v>239956835</v>
      </c>
      <c r="Z79" s="35">
        <v>1092540000</v>
      </c>
      <c r="AA79" s="99">
        <v>272072769</v>
      </c>
      <c r="AB79" s="99">
        <v>50373457</v>
      </c>
      <c r="AC79" s="35">
        <v>402890685</v>
      </c>
      <c r="AE79" s="98">
        <v>270104110</v>
      </c>
    </row>
    <row r="80" spans="23:31" x14ac:dyDescent="0.2">
      <c r="W80" s="35">
        <v>281550694</v>
      </c>
      <c r="Y80" s="35">
        <v>239956835</v>
      </c>
      <c r="Z80" s="35">
        <v>1092540000</v>
      </c>
      <c r="AA80" s="99">
        <v>272072769</v>
      </c>
      <c r="AB80" s="99">
        <v>50373457</v>
      </c>
      <c r="AC80" s="35">
        <v>402890685</v>
      </c>
      <c r="AE80" s="35">
        <v>270104110</v>
      </c>
    </row>
    <row r="81" spans="23:31" x14ac:dyDescent="0.2">
      <c r="W81" s="35">
        <v>281550694</v>
      </c>
      <c r="Y81" s="35">
        <v>239956835</v>
      </c>
      <c r="Z81" s="35">
        <v>1092540000</v>
      </c>
      <c r="AA81" s="99">
        <v>272072769</v>
      </c>
      <c r="AB81" s="99">
        <v>50373457</v>
      </c>
      <c r="AC81" s="35">
        <v>402890685</v>
      </c>
      <c r="AE81" s="35">
        <v>270104110</v>
      </c>
    </row>
    <row r="82" spans="23:31" x14ac:dyDescent="0.2">
      <c r="W82" s="35">
        <v>281550694</v>
      </c>
      <c r="Y82" s="35">
        <v>239956835</v>
      </c>
      <c r="Z82" s="35">
        <v>1092540000</v>
      </c>
      <c r="AA82" s="99">
        <v>272072769</v>
      </c>
      <c r="AB82" s="99">
        <v>50373457</v>
      </c>
      <c r="AC82" s="35">
        <v>402890685</v>
      </c>
      <c r="AE82" s="35">
        <v>270104110</v>
      </c>
    </row>
    <row r="83" spans="23:31" x14ac:dyDescent="0.2">
      <c r="W83" s="35">
        <v>281550694</v>
      </c>
      <c r="Y83" s="35">
        <v>239956835</v>
      </c>
      <c r="Z83" s="35">
        <v>1092540000</v>
      </c>
      <c r="AA83" s="99">
        <v>272072769</v>
      </c>
      <c r="AB83" s="99">
        <v>50373457</v>
      </c>
      <c r="AC83" s="35">
        <v>402890685</v>
      </c>
      <c r="AE83" s="35">
        <v>270104110</v>
      </c>
    </row>
    <row r="84" spans="23:31" x14ac:dyDescent="0.2">
      <c r="W84" s="35">
        <v>281550694</v>
      </c>
      <c r="Y84" s="98">
        <v>239956835</v>
      </c>
      <c r="Z84" s="35">
        <v>1092540000</v>
      </c>
      <c r="AA84" s="99">
        <v>272072769</v>
      </c>
      <c r="AB84" s="99">
        <v>50373457</v>
      </c>
      <c r="AC84" s="35">
        <v>402890685</v>
      </c>
      <c r="AE84" s="35">
        <v>270104110</v>
      </c>
    </row>
    <row r="85" spans="23:31" x14ac:dyDescent="0.2">
      <c r="W85" s="35">
        <v>281550694</v>
      </c>
      <c r="Y85" s="35">
        <v>239956835</v>
      </c>
      <c r="Z85" s="35">
        <v>1092540000</v>
      </c>
      <c r="AA85" s="99">
        <v>272072769</v>
      </c>
      <c r="AB85" s="99">
        <v>50373457</v>
      </c>
      <c r="AC85" s="35">
        <v>402890685</v>
      </c>
      <c r="AE85" s="35">
        <v>270104110</v>
      </c>
    </row>
    <row r="86" spans="23:31" x14ac:dyDescent="0.2">
      <c r="W86" s="35">
        <v>281550694</v>
      </c>
      <c r="Y86" s="35">
        <v>239956835</v>
      </c>
      <c r="Z86" s="35">
        <v>1092540000</v>
      </c>
      <c r="AA86" s="99">
        <v>272072769</v>
      </c>
      <c r="AB86" s="99">
        <v>50373457</v>
      </c>
      <c r="AC86" s="35">
        <v>402890685</v>
      </c>
      <c r="AE86" s="35">
        <v>270104110</v>
      </c>
    </row>
    <row r="87" spans="23:31" x14ac:dyDescent="0.2">
      <c r="W87" s="35">
        <v>281550694</v>
      </c>
      <c r="Y87" s="35">
        <v>239956835</v>
      </c>
      <c r="Z87" s="35">
        <v>1092540000</v>
      </c>
      <c r="AA87" s="99">
        <v>272072769</v>
      </c>
      <c r="AB87" s="99">
        <v>50373457</v>
      </c>
      <c r="AC87" s="35">
        <v>402890685</v>
      </c>
      <c r="AE87" s="35">
        <v>270104110</v>
      </c>
    </row>
    <row r="88" spans="23:31" x14ac:dyDescent="0.2">
      <c r="W88" s="35">
        <v>281550694</v>
      </c>
      <c r="Y88" s="35">
        <v>239956835</v>
      </c>
      <c r="Z88" s="35">
        <v>1092540000</v>
      </c>
      <c r="AA88" s="99">
        <v>272072769</v>
      </c>
      <c r="AB88" s="99">
        <v>50373457</v>
      </c>
      <c r="AC88" s="35">
        <v>402890685</v>
      </c>
      <c r="AE88" s="35">
        <v>270104110</v>
      </c>
    </row>
    <row r="89" spans="23:31" x14ac:dyDescent="0.2">
      <c r="W89" s="35">
        <v>281550694</v>
      </c>
      <c r="Y89" s="35">
        <v>239956835</v>
      </c>
      <c r="Z89" s="35">
        <v>1092540000</v>
      </c>
      <c r="AA89" s="99">
        <v>272072769</v>
      </c>
      <c r="AB89" s="99">
        <v>50373457</v>
      </c>
      <c r="AC89" s="35">
        <v>402890685</v>
      </c>
      <c r="AE89" s="35">
        <v>270104110</v>
      </c>
    </row>
    <row r="90" spans="23:31" x14ac:dyDescent="0.2">
      <c r="W90" s="35">
        <v>281550694</v>
      </c>
      <c r="Y90" s="35">
        <v>239956835</v>
      </c>
      <c r="Z90" s="35">
        <v>1092540000</v>
      </c>
      <c r="AA90" s="99">
        <v>272072769</v>
      </c>
      <c r="AB90" s="99">
        <v>50373457</v>
      </c>
      <c r="AC90" s="35">
        <v>402890685</v>
      </c>
      <c r="AE90" s="97">
        <v>270104110</v>
      </c>
    </row>
    <row r="91" spans="23:31" x14ac:dyDescent="0.2">
      <c r="W91" s="35">
        <v>281550694</v>
      </c>
      <c r="Y91" s="35">
        <v>239956835</v>
      </c>
      <c r="Z91" s="35">
        <v>1092540000</v>
      </c>
      <c r="AA91" s="99">
        <v>272072769</v>
      </c>
      <c r="AB91" s="99">
        <v>50373457</v>
      </c>
      <c r="AC91" s="35">
        <v>402890685</v>
      </c>
      <c r="AE91" s="98">
        <v>270104110</v>
      </c>
    </row>
    <row r="92" spans="23:31" x14ac:dyDescent="0.2">
      <c r="W92" s="35">
        <v>281550694</v>
      </c>
      <c r="Y92" s="35">
        <v>239956835</v>
      </c>
      <c r="Z92" s="35">
        <v>1092540000</v>
      </c>
      <c r="AA92" s="99">
        <v>272072769</v>
      </c>
      <c r="AB92" s="99">
        <v>50373457</v>
      </c>
      <c r="AC92" s="35">
        <v>402890685</v>
      </c>
      <c r="AE92" s="98">
        <v>270104110</v>
      </c>
    </row>
    <row r="93" spans="23:31" x14ac:dyDescent="0.2">
      <c r="W93" s="35">
        <v>281550694</v>
      </c>
      <c r="Y93" s="35">
        <v>239956835</v>
      </c>
      <c r="Z93" s="35">
        <v>1092540000</v>
      </c>
      <c r="AA93" s="99">
        <v>272072769</v>
      </c>
      <c r="AB93" s="99">
        <v>50373457</v>
      </c>
      <c r="AC93" s="35">
        <v>402890685</v>
      </c>
      <c r="AE93" s="97">
        <v>270104110</v>
      </c>
    </row>
    <row r="94" spans="23:31" x14ac:dyDescent="0.2">
      <c r="W94" s="35">
        <v>281550694</v>
      </c>
      <c r="Y94" s="35">
        <v>239956835</v>
      </c>
      <c r="Z94" s="35">
        <v>1092540000</v>
      </c>
      <c r="AA94" s="99">
        <v>272072769</v>
      </c>
      <c r="AB94" s="99">
        <v>50373457</v>
      </c>
      <c r="AC94" s="35">
        <v>402890685</v>
      </c>
      <c r="AE94" s="35">
        <v>270104110</v>
      </c>
    </row>
    <row r="95" spans="23:31" x14ac:dyDescent="0.2">
      <c r="W95" s="35">
        <v>281550694</v>
      </c>
      <c r="Y95" s="35">
        <v>239956835</v>
      </c>
      <c r="Z95" s="35">
        <v>1092540000</v>
      </c>
      <c r="AA95" s="99">
        <v>272072769</v>
      </c>
      <c r="AB95" s="99">
        <v>50373457</v>
      </c>
      <c r="AC95" s="35">
        <v>402890685</v>
      </c>
    </row>
    <row r="96" spans="23:31" x14ac:dyDescent="0.2">
      <c r="W96" s="35">
        <v>281550694</v>
      </c>
      <c r="Y96" s="35">
        <v>239956835</v>
      </c>
      <c r="Z96" s="35">
        <v>1092540000</v>
      </c>
      <c r="AA96" s="99">
        <v>272072769</v>
      </c>
      <c r="AB96" s="99">
        <v>50373457</v>
      </c>
      <c r="AC96" s="35">
        <v>402890685</v>
      </c>
    </row>
    <row r="97" spans="23:29" x14ac:dyDescent="0.2">
      <c r="W97" s="35">
        <v>281550694</v>
      </c>
      <c r="Y97" s="35">
        <v>239956835</v>
      </c>
      <c r="Z97" s="35">
        <v>1092540000</v>
      </c>
      <c r="AA97" s="99">
        <v>272072769</v>
      </c>
      <c r="AB97" s="99">
        <v>50373457</v>
      </c>
      <c r="AC97" s="35">
        <v>402890685</v>
      </c>
    </row>
    <row r="98" spans="23:29" x14ac:dyDescent="0.2">
      <c r="W98" s="35">
        <v>281550694</v>
      </c>
      <c r="Y98" s="35">
        <v>239956835</v>
      </c>
      <c r="Z98" s="35">
        <v>1092540000</v>
      </c>
      <c r="AA98" s="99">
        <v>272072769</v>
      </c>
      <c r="AB98" s="99">
        <v>50373457</v>
      </c>
      <c r="AC98" s="35">
        <v>402890685</v>
      </c>
    </row>
    <row r="99" spans="23:29" x14ac:dyDescent="0.2">
      <c r="W99" s="35">
        <v>281550694</v>
      </c>
      <c r="Y99" s="35">
        <v>222482927</v>
      </c>
      <c r="Z99" s="35">
        <v>1092540000</v>
      </c>
      <c r="AA99" s="99">
        <v>252618750</v>
      </c>
      <c r="AB99" s="99">
        <v>48718750</v>
      </c>
      <c r="AC99" s="35">
        <v>402890685</v>
      </c>
    </row>
    <row r="100" spans="23:29" x14ac:dyDescent="0.2">
      <c r="W100" s="98">
        <v>281550694</v>
      </c>
      <c r="Y100" s="35">
        <v>222482927</v>
      </c>
      <c r="Z100" s="35">
        <v>1092540000</v>
      </c>
      <c r="AA100" s="99">
        <v>252618750</v>
      </c>
      <c r="AB100" s="99">
        <v>48718750</v>
      </c>
      <c r="AC100" s="35">
        <v>402890685</v>
      </c>
    </row>
    <row r="101" spans="23:29" x14ac:dyDescent="0.2">
      <c r="W101" s="97">
        <v>281550694</v>
      </c>
      <c r="Y101" s="35">
        <v>222482927</v>
      </c>
      <c r="Z101" s="35">
        <v>1092540000</v>
      </c>
      <c r="AA101" s="99">
        <v>252618750</v>
      </c>
      <c r="AB101" s="99">
        <v>48718750</v>
      </c>
      <c r="AC101" s="35">
        <v>402890685</v>
      </c>
    </row>
    <row r="102" spans="23:29" x14ac:dyDescent="0.2">
      <c r="W102" s="35">
        <v>281550694</v>
      </c>
      <c r="Y102" s="35">
        <v>222482927</v>
      </c>
      <c r="Z102" s="35">
        <v>1092540000</v>
      </c>
      <c r="AA102" s="99">
        <v>252618750</v>
      </c>
      <c r="AB102" s="99">
        <v>48718750</v>
      </c>
      <c r="AC102" s="35">
        <v>402890685</v>
      </c>
    </row>
    <row r="103" spans="23:29" x14ac:dyDescent="0.2">
      <c r="W103" s="35">
        <v>281550694</v>
      </c>
      <c r="Y103" s="35">
        <v>222482927</v>
      </c>
      <c r="Z103" s="35">
        <v>1092540000</v>
      </c>
      <c r="AA103" s="99">
        <v>252618750</v>
      </c>
      <c r="AB103" s="99">
        <v>48718750</v>
      </c>
      <c r="AC103" s="35">
        <v>402890685</v>
      </c>
    </row>
    <row r="104" spans="23:29" x14ac:dyDescent="0.2">
      <c r="W104" s="35">
        <v>281550694</v>
      </c>
      <c r="Y104" s="35">
        <v>222482927</v>
      </c>
      <c r="Z104" s="35">
        <v>1079765038</v>
      </c>
      <c r="AA104" s="99">
        <v>252618750</v>
      </c>
      <c r="AB104" s="99">
        <v>48718750</v>
      </c>
      <c r="AC104" s="35">
        <v>402890685</v>
      </c>
    </row>
    <row r="105" spans="23:29" x14ac:dyDescent="0.2">
      <c r="W105" s="35">
        <v>281550694</v>
      </c>
      <c r="Y105" s="35">
        <v>222482927</v>
      </c>
      <c r="Z105" s="35">
        <v>1079765038</v>
      </c>
      <c r="AA105" s="99">
        <v>252618750</v>
      </c>
      <c r="AB105" s="99">
        <v>48718750</v>
      </c>
      <c r="AC105" s="35">
        <v>402890685</v>
      </c>
    </row>
    <row r="106" spans="23:29" x14ac:dyDescent="0.2">
      <c r="W106" s="35">
        <v>281550694</v>
      </c>
      <c r="Y106" s="35">
        <v>222482927</v>
      </c>
      <c r="Z106" s="35">
        <v>1079765038</v>
      </c>
      <c r="AA106" s="99">
        <v>252618750</v>
      </c>
      <c r="AB106" s="99">
        <v>48718750</v>
      </c>
      <c r="AC106" s="35">
        <v>402890685</v>
      </c>
    </row>
    <row r="107" spans="23:29" x14ac:dyDescent="0.2">
      <c r="W107" s="35">
        <v>281550694</v>
      </c>
      <c r="Y107" s="35">
        <v>222482927</v>
      </c>
      <c r="Z107" s="35">
        <v>1079765038</v>
      </c>
      <c r="AA107" s="99">
        <v>252618750</v>
      </c>
      <c r="AB107" s="99">
        <v>51344086</v>
      </c>
      <c r="AC107" s="35">
        <v>402890685</v>
      </c>
    </row>
    <row r="108" spans="23:29" x14ac:dyDescent="0.2">
      <c r="W108" s="35">
        <v>281550694</v>
      </c>
      <c r="Y108" s="35">
        <v>222482927</v>
      </c>
      <c r="Z108" s="35">
        <v>1079765038</v>
      </c>
      <c r="AA108" s="99">
        <v>252618750</v>
      </c>
      <c r="AB108" s="99">
        <v>51344086</v>
      </c>
      <c r="AC108" s="35">
        <v>402890685</v>
      </c>
    </row>
    <row r="109" spans="23:29" x14ac:dyDescent="0.2">
      <c r="W109" s="35">
        <v>281550694</v>
      </c>
      <c r="Y109" s="35">
        <v>222482927</v>
      </c>
      <c r="Z109" s="35">
        <v>1079765038</v>
      </c>
      <c r="AA109" s="99">
        <v>252618750</v>
      </c>
      <c r="AB109" s="99">
        <v>51344086</v>
      </c>
      <c r="AC109" s="35">
        <v>402890685</v>
      </c>
    </row>
    <row r="110" spans="23:29" x14ac:dyDescent="0.2">
      <c r="W110" s="35">
        <v>281550694</v>
      </c>
      <c r="Y110" s="35">
        <v>222482927</v>
      </c>
      <c r="Z110" s="35">
        <v>1079765038</v>
      </c>
      <c r="AA110" s="99">
        <v>252618750</v>
      </c>
      <c r="AB110" s="99">
        <v>51344086</v>
      </c>
      <c r="AC110" s="35">
        <v>402890685</v>
      </c>
    </row>
    <row r="111" spans="23:29" x14ac:dyDescent="0.2">
      <c r="W111" s="35">
        <v>281550694</v>
      </c>
      <c r="Y111" s="35">
        <v>222482927</v>
      </c>
      <c r="Z111" s="35">
        <v>1079765038</v>
      </c>
      <c r="AA111" s="99">
        <v>252618750</v>
      </c>
      <c r="AB111" s="99">
        <v>51344086</v>
      </c>
      <c r="AC111" s="35">
        <v>402890685</v>
      </c>
    </row>
    <row r="112" spans="23:29" x14ac:dyDescent="0.2">
      <c r="W112" s="35">
        <v>281550694</v>
      </c>
      <c r="Y112" s="35">
        <v>222482927</v>
      </c>
      <c r="Z112" s="35">
        <v>1079765038</v>
      </c>
      <c r="AA112" s="99">
        <v>252618750</v>
      </c>
      <c r="AB112" s="99">
        <v>51344086</v>
      </c>
      <c r="AC112" s="35">
        <v>402890685</v>
      </c>
    </row>
    <row r="113" spans="23:29" x14ac:dyDescent="0.2">
      <c r="W113" s="35">
        <v>281550694</v>
      </c>
      <c r="Y113" s="35">
        <v>222482927</v>
      </c>
      <c r="Z113" s="35">
        <v>1079765038</v>
      </c>
      <c r="AA113" s="99">
        <v>252618750</v>
      </c>
      <c r="AB113" s="99">
        <v>51344086</v>
      </c>
      <c r="AC113" s="35">
        <v>402890685</v>
      </c>
    </row>
    <row r="114" spans="23:29" x14ac:dyDescent="0.2">
      <c r="W114" s="35">
        <v>281550694</v>
      </c>
      <c r="Y114" s="35">
        <v>222482927</v>
      </c>
      <c r="Z114" s="35">
        <v>1079765038</v>
      </c>
      <c r="AA114" s="99">
        <v>252618750</v>
      </c>
      <c r="AB114" s="99">
        <v>51344086</v>
      </c>
      <c r="AC114" s="35">
        <v>402890685</v>
      </c>
    </row>
    <row r="115" spans="23:29" x14ac:dyDescent="0.2">
      <c r="W115" s="35">
        <v>281550694</v>
      </c>
      <c r="Y115" s="35">
        <v>222482927</v>
      </c>
      <c r="Z115" s="35">
        <v>1079765038</v>
      </c>
      <c r="AA115" s="99">
        <v>252618750</v>
      </c>
      <c r="AB115" s="99">
        <v>51344086</v>
      </c>
      <c r="AC115" s="35">
        <v>402890685</v>
      </c>
    </row>
    <row r="116" spans="23:29" x14ac:dyDescent="0.2">
      <c r="W116" s="35">
        <v>281550694</v>
      </c>
      <c r="Y116" s="35">
        <v>222482927</v>
      </c>
      <c r="Z116" s="35">
        <v>1079765038</v>
      </c>
      <c r="AA116" s="99">
        <v>252618750</v>
      </c>
      <c r="AB116" s="99">
        <v>51344086</v>
      </c>
      <c r="AC116" s="35">
        <v>402890685</v>
      </c>
    </row>
    <row r="117" spans="23:29" x14ac:dyDescent="0.2">
      <c r="W117" s="98">
        <v>281550694</v>
      </c>
      <c r="Y117" s="35">
        <v>222482927</v>
      </c>
      <c r="Z117" s="35">
        <v>1079765038</v>
      </c>
      <c r="AA117" s="99">
        <v>252618750</v>
      </c>
      <c r="AB117" s="99">
        <v>51344086</v>
      </c>
      <c r="AC117" s="35">
        <v>402890685</v>
      </c>
    </row>
    <row r="118" spans="23:29" x14ac:dyDescent="0.2">
      <c r="W118" s="35">
        <v>281550694</v>
      </c>
      <c r="Y118" s="35">
        <v>222482927</v>
      </c>
      <c r="Z118" s="35">
        <v>1079765038</v>
      </c>
      <c r="AA118" s="99">
        <v>252618750</v>
      </c>
      <c r="AB118" s="99">
        <v>51344086</v>
      </c>
      <c r="AC118" s="35">
        <v>402890685</v>
      </c>
    </row>
    <row r="119" spans="23:29" x14ac:dyDescent="0.2">
      <c r="W119" s="35">
        <v>281550694</v>
      </c>
      <c r="Y119" s="35">
        <v>222482927</v>
      </c>
      <c r="Z119" s="35">
        <v>1079765038</v>
      </c>
      <c r="AA119" s="99">
        <v>252618750</v>
      </c>
      <c r="AB119" s="99">
        <v>51344086</v>
      </c>
      <c r="AC119" s="35">
        <v>402890685</v>
      </c>
    </row>
    <row r="120" spans="23:29" x14ac:dyDescent="0.2">
      <c r="W120" s="35">
        <v>281550694</v>
      </c>
      <c r="Y120" s="35">
        <v>222482927</v>
      </c>
      <c r="Z120" s="35">
        <v>1079765038</v>
      </c>
      <c r="AA120" s="99">
        <v>252618750</v>
      </c>
      <c r="AB120" s="99">
        <v>51344086</v>
      </c>
      <c r="AC120" s="35">
        <v>402890685</v>
      </c>
    </row>
    <row r="121" spans="23:29" x14ac:dyDescent="0.2">
      <c r="W121" s="97">
        <v>281550694</v>
      </c>
      <c r="Y121" s="35">
        <v>222482927</v>
      </c>
      <c r="Z121" s="35">
        <v>1079765038</v>
      </c>
      <c r="AA121" s="99">
        <v>252618750</v>
      </c>
      <c r="AB121" s="99">
        <v>51344086</v>
      </c>
      <c r="AC121" s="35">
        <v>402890685</v>
      </c>
    </row>
    <row r="122" spans="23:29" x14ac:dyDescent="0.2">
      <c r="W122" s="35">
        <v>281550694</v>
      </c>
      <c r="Y122" s="35">
        <v>222482927</v>
      </c>
      <c r="Z122" s="35">
        <v>1079765038</v>
      </c>
      <c r="AA122" s="99">
        <v>252618750</v>
      </c>
      <c r="AB122" s="99">
        <v>51344086</v>
      </c>
      <c r="AC122" s="35">
        <v>402890685</v>
      </c>
    </row>
    <row r="123" spans="23:29" x14ac:dyDescent="0.2">
      <c r="W123" s="35">
        <v>281550694</v>
      </c>
      <c r="Y123" s="35">
        <v>222482927</v>
      </c>
      <c r="Z123" s="35">
        <v>1079765038</v>
      </c>
      <c r="AA123" s="99">
        <v>274772903</v>
      </c>
      <c r="AB123" s="99">
        <v>51344086</v>
      </c>
      <c r="AC123" s="35">
        <v>402890685</v>
      </c>
    </row>
    <row r="124" spans="23:29" x14ac:dyDescent="0.2">
      <c r="W124" s="35">
        <v>281550694</v>
      </c>
      <c r="Y124" s="35">
        <v>222482927</v>
      </c>
      <c r="Z124" s="35">
        <v>1079765038</v>
      </c>
      <c r="AA124" s="99">
        <v>274772903</v>
      </c>
      <c r="AB124" s="99">
        <v>51344086</v>
      </c>
      <c r="AC124" s="35">
        <v>402890685</v>
      </c>
    </row>
    <row r="125" spans="23:29" x14ac:dyDescent="0.2">
      <c r="W125" s="35">
        <v>281550694</v>
      </c>
      <c r="Y125" s="35">
        <v>222482927</v>
      </c>
      <c r="Z125" s="35">
        <v>1079765038</v>
      </c>
      <c r="AA125" s="99">
        <v>274772903</v>
      </c>
      <c r="AB125" s="99">
        <v>51344086</v>
      </c>
      <c r="AC125" s="35">
        <v>402890685</v>
      </c>
    </row>
    <row r="126" spans="23:29" x14ac:dyDescent="0.2">
      <c r="W126" s="35">
        <v>281550694</v>
      </c>
      <c r="Y126" s="35">
        <v>222482927</v>
      </c>
      <c r="Z126" s="35">
        <v>1079765038</v>
      </c>
      <c r="AA126" s="99">
        <v>274772903</v>
      </c>
      <c r="AB126" s="99">
        <v>51344086</v>
      </c>
      <c r="AC126" s="35">
        <v>402890685</v>
      </c>
    </row>
    <row r="127" spans="23:29" x14ac:dyDescent="0.2">
      <c r="W127" s="35">
        <v>281550694</v>
      </c>
      <c r="Y127" s="35">
        <v>222482927</v>
      </c>
      <c r="Z127" s="35">
        <v>1079765038</v>
      </c>
      <c r="AA127" s="99">
        <v>274772903</v>
      </c>
      <c r="AB127" s="99">
        <v>51344086</v>
      </c>
      <c r="AC127" s="35">
        <v>402890685</v>
      </c>
    </row>
    <row r="128" spans="23:29" x14ac:dyDescent="0.2">
      <c r="W128" s="35">
        <v>281550694</v>
      </c>
      <c r="Y128" s="35">
        <v>222482927</v>
      </c>
      <c r="Z128" s="35">
        <v>1079765038</v>
      </c>
      <c r="AA128" s="99">
        <v>274772903</v>
      </c>
      <c r="AB128" s="99">
        <v>51344086</v>
      </c>
      <c r="AC128" s="35">
        <v>402890685</v>
      </c>
    </row>
    <row r="129" spans="23:29" x14ac:dyDescent="0.2">
      <c r="W129" s="35">
        <v>281550694</v>
      </c>
      <c r="Y129" s="35">
        <v>222482927</v>
      </c>
      <c r="Z129" s="35">
        <v>1079765038</v>
      </c>
      <c r="AA129" s="99">
        <v>274772903</v>
      </c>
      <c r="AB129" s="99">
        <v>51344086</v>
      </c>
      <c r="AC129" s="35">
        <v>402890685</v>
      </c>
    </row>
    <row r="130" spans="23:29" x14ac:dyDescent="0.2">
      <c r="W130" s="35">
        <v>281550694</v>
      </c>
      <c r="Y130" s="35">
        <v>222482927</v>
      </c>
      <c r="Z130" s="35">
        <v>1079765038</v>
      </c>
      <c r="AA130" s="99">
        <v>274772903</v>
      </c>
      <c r="AB130" s="99">
        <v>51344086</v>
      </c>
      <c r="AC130" s="35">
        <v>402890685</v>
      </c>
    </row>
    <row r="131" spans="23:29" x14ac:dyDescent="0.2">
      <c r="W131" s="35">
        <v>281550694</v>
      </c>
      <c r="Y131" s="35">
        <v>222482927</v>
      </c>
      <c r="Z131" s="35">
        <v>1079765038</v>
      </c>
      <c r="AA131" s="99">
        <v>274772903</v>
      </c>
      <c r="AB131" s="99">
        <v>51344086</v>
      </c>
      <c r="AC131" s="35">
        <v>402890685</v>
      </c>
    </row>
    <row r="132" spans="23:29" x14ac:dyDescent="0.2">
      <c r="W132" s="35">
        <v>281550694</v>
      </c>
      <c r="Y132" s="35">
        <v>222482927</v>
      </c>
      <c r="Z132" s="35">
        <v>1079765038</v>
      </c>
      <c r="AA132" s="99">
        <v>274772903</v>
      </c>
      <c r="AB132" s="99">
        <v>51344086</v>
      </c>
      <c r="AC132" s="35">
        <v>402890685</v>
      </c>
    </row>
    <row r="133" spans="23:29" x14ac:dyDescent="0.2">
      <c r="W133" s="35">
        <v>281550694</v>
      </c>
      <c r="Y133" s="35">
        <v>222482927</v>
      </c>
      <c r="Z133" s="35">
        <v>1079765038</v>
      </c>
      <c r="AA133" s="99">
        <v>274772903</v>
      </c>
      <c r="AB133" s="99">
        <v>51344086</v>
      </c>
      <c r="AC133" s="35">
        <v>402890685</v>
      </c>
    </row>
    <row r="134" spans="23:29" x14ac:dyDescent="0.2">
      <c r="W134" s="97">
        <v>281550694</v>
      </c>
      <c r="Y134" s="35">
        <v>222482927</v>
      </c>
      <c r="Z134" s="35">
        <v>1079765038</v>
      </c>
      <c r="AA134" s="99">
        <v>274772903</v>
      </c>
      <c r="AB134" s="99">
        <v>51344086</v>
      </c>
      <c r="AC134" s="35">
        <v>402890685</v>
      </c>
    </row>
    <row r="135" spans="23:29" x14ac:dyDescent="0.2">
      <c r="W135" s="35">
        <v>281550694</v>
      </c>
      <c r="Y135" s="35">
        <v>222482927</v>
      </c>
      <c r="Z135" s="35">
        <v>1079765038</v>
      </c>
      <c r="AA135" s="99">
        <v>274772903</v>
      </c>
      <c r="AB135" s="99">
        <v>51344086</v>
      </c>
      <c r="AC135" s="35">
        <v>402890685</v>
      </c>
    </row>
    <row r="136" spans="23:29" x14ac:dyDescent="0.2">
      <c r="W136" s="35">
        <v>281550694</v>
      </c>
      <c r="Y136" s="35">
        <v>222482927</v>
      </c>
      <c r="Z136" s="35">
        <v>1079765038</v>
      </c>
      <c r="AA136" s="99">
        <v>274772903</v>
      </c>
      <c r="AB136" s="99">
        <v>51344086</v>
      </c>
      <c r="AC136" s="35">
        <v>402890685</v>
      </c>
    </row>
    <row r="137" spans="23:29" x14ac:dyDescent="0.2">
      <c r="W137" s="35">
        <v>281550694</v>
      </c>
      <c r="Y137" s="35">
        <v>222482927</v>
      </c>
      <c r="Z137" s="35">
        <v>1079765038</v>
      </c>
      <c r="AA137" s="99">
        <v>274772903</v>
      </c>
      <c r="AB137" s="99">
        <v>51344086</v>
      </c>
      <c r="AC137" s="35">
        <v>402890685</v>
      </c>
    </row>
    <row r="138" spans="23:29" x14ac:dyDescent="0.2">
      <c r="W138" s="35">
        <v>281550694</v>
      </c>
      <c r="Y138" s="35">
        <v>222482927</v>
      </c>
      <c r="Z138" s="35">
        <v>1079765038</v>
      </c>
      <c r="AA138" s="99">
        <v>274772903</v>
      </c>
      <c r="AB138" s="99">
        <v>51344086</v>
      </c>
      <c r="AC138" s="35">
        <v>402890685</v>
      </c>
    </row>
    <row r="139" spans="23:29" x14ac:dyDescent="0.2">
      <c r="W139" s="35">
        <v>281550694</v>
      </c>
      <c r="Y139" s="35">
        <v>222482735</v>
      </c>
      <c r="Z139" s="35">
        <v>1079765038</v>
      </c>
      <c r="AA139" s="99">
        <v>274772903</v>
      </c>
      <c r="AB139" s="99">
        <v>51344086</v>
      </c>
      <c r="AC139" s="35">
        <v>402890685</v>
      </c>
    </row>
    <row r="140" spans="23:29" x14ac:dyDescent="0.2">
      <c r="W140" s="35">
        <v>281550694</v>
      </c>
      <c r="Y140" s="35">
        <v>106800000</v>
      </c>
      <c r="Z140" s="35">
        <v>1079765038</v>
      </c>
      <c r="AA140" s="99">
        <v>274772903</v>
      </c>
      <c r="AB140" s="99">
        <v>51344086</v>
      </c>
      <c r="AC140" s="35">
        <v>402890685</v>
      </c>
    </row>
    <row r="141" spans="23:29" x14ac:dyDescent="0.2">
      <c r="W141" s="35">
        <v>281550694</v>
      </c>
      <c r="Y141" s="35">
        <v>106800000</v>
      </c>
      <c r="Z141" s="35">
        <v>1079765038</v>
      </c>
      <c r="AA141" s="99">
        <v>274772903</v>
      </c>
      <c r="AB141" s="99">
        <v>51344086</v>
      </c>
      <c r="AC141" s="35">
        <v>402890685</v>
      </c>
    </row>
    <row r="142" spans="23:29" x14ac:dyDescent="0.2">
      <c r="W142" s="35">
        <v>281550694</v>
      </c>
      <c r="Y142" s="35">
        <v>106800000</v>
      </c>
      <c r="Z142" s="35">
        <v>1079765038</v>
      </c>
      <c r="AA142" s="99">
        <v>274772903</v>
      </c>
      <c r="AB142" s="99">
        <v>51344086</v>
      </c>
      <c r="AC142" s="35">
        <v>402890685</v>
      </c>
    </row>
    <row r="143" spans="23:29" x14ac:dyDescent="0.2">
      <c r="W143" s="35">
        <v>281550694</v>
      </c>
      <c r="Y143" s="35">
        <v>106800000</v>
      </c>
      <c r="Z143" s="35">
        <v>1079765038</v>
      </c>
      <c r="AA143" s="99">
        <v>274772903</v>
      </c>
      <c r="AB143" s="99">
        <v>51344086</v>
      </c>
      <c r="AC143" s="35">
        <v>402890685</v>
      </c>
    </row>
    <row r="144" spans="23:29" x14ac:dyDescent="0.2">
      <c r="W144" s="97">
        <v>281550694</v>
      </c>
      <c r="Y144" s="35">
        <v>106800000</v>
      </c>
      <c r="Z144" s="35">
        <v>1079765038</v>
      </c>
      <c r="AA144" s="99">
        <v>274772903</v>
      </c>
      <c r="AB144" s="99">
        <v>51344086</v>
      </c>
      <c r="AC144" s="35">
        <v>402890685</v>
      </c>
    </row>
    <row r="145" spans="23:29" x14ac:dyDescent="0.2">
      <c r="W145" s="35">
        <v>281550694</v>
      </c>
      <c r="Y145" s="35">
        <v>89444000</v>
      </c>
      <c r="Z145" s="35">
        <v>1079765038</v>
      </c>
      <c r="AA145" s="99">
        <v>274772903</v>
      </c>
      <c r="AB145" s="99">
        <v>51344086</v>
      </c>
      <c r="AC145" s="35">
        <v>402890685</v>
      </c>
    </row>
    <row r="146" spans="23:29" x14ac:dyDescent="0.2">
      <c r="W146" s="35">
        <v>281550694</v>
      </c>
      <c r="Y146" s="35">
        <v>89444000</v>
      </c>
      <c r="Z146" s="35">
        <v>1079765038</v>
      </c>
      <c r="AA146" s="99">
        <v>274772903</v>
      </c>
      <c r="AB146" s="99">
        <v>51344086</v>
      </c>
      <c r="AC146" s="35">
        <v>402890685</v>
      </c>
    </row>
    <row r="147" spans="23:29" x14ac:dyDescent="0.2">
      <c r="W147" s="35">
        <v>418690629</v>
      </c>
      <c r="Y147" s="35">
        <v>89444000</v>
      </c>
      <c r="Z147" s="35">
        <v>1079765038</v>
      </c>
      <c r="AA147" s="99">
        <v>274772903</v>
      </c>
      <c r="AB147" s="99">
        <v>51344086</v>
      </c>
      <c r="AC147" s="35">
        <v>402890685</v>
      </c>
    </row>
    <row r="148" spans="23:29" x14ac:dyDescent="0.2">
      <c r="W148" s="35">
        <v>418690629</v>
      </c>
      <c r="Y148" s="35">
        <v>89444000</v>
      </c>
      <c r="Z148" s="35">
        <v>1079765038</v>
      </c>
      <c r="AA148" s="99">
        <v>274772903</v>
      </c>
      <c r="AB148" s="99">
        <v>51344086</v>
      </c>
      <c r="AC148" s="35">
        <v>402890685</v>
      </c>
    </row>
    <row r="149" spans="23:29" x14ac:dyDescent="0.2">
      <c r="W149" s="35">
        <v>418690629</v>
      </c>
      <c r="Y149" s="35">
        <v>89444000</v>
      </c>
      <c r="Z149" s="35">
        <v>1079765038</v>
      </c>
      <c r="AA149" s="99">
        <v>274772903</v>
      </c>
      <c r="AB149" s="99">
        <v>51344086</v>
      </c>
      <c r="AC149" s="35">
        <v>402890685</v>
      </c>
    </row>
    <row r="150" spans="23:29" x14ac:dyDescent="0.2">
      <c r="W150" s="35">
        <v>418690629</v>
      </c>
      <c r="Y150" s="97">
        <v>228369867</v>
      </c>
      <c r="Z150" s="35">
        <v>1079765038</v>
      </c>
      <c r="AA150" s="99">
        <v>274772903</v>
      </c>
      <c r="AB150" s="99">
        <v>51344086</v>
      </c>
      <c r="AC150" s="35">
        <v>402890685</v>
      </c>
    </row>
    <row r="151" spans="23:29" x14ac:dyDescent="0.2">
      <c r="W151" s="35">
        <v>418690629</v>
      </c>
      <c r="Y151" s="97">
        <v>228369867</v>
      </c>
      <c r="Z151" s="35">
        <v>1079765038</v>
      </c>
      <c r="AA151" s="99">
        <v>274772903</v>
      </c>
      <c r="AB151" s="99">
        <v>51344086</v>
      </c>
      <c r="AC151" s="35">
        <v>402890685</v>
      </c>
    </row>
    <row r="152" spans="23:29" x14ac:dyDescent="0.2">
      <c r="W152" s="35">
        <v>418690629</v>
      </c>
      <c r="Y152" s="35">
        <v>228369867</v>
      </c>
      <c r="Z152" s="35">
        <v>1079765038</v>
      </c>
      <c r="AA152" s="99">
        <v>274772903</v>
      </c>
      <c r="AB152" s="99">
        <v>51344086</v>
      </c>
      <c r="AC152" s="35">
        <v>402890685</v>
      </c>
    </row>
    <row r="153" spans="23:29" x14ac:dyDescent="0.2">
      <c r="W153" s="35">
        <v>418690629</v>
      </c>
      <c r="Y153" s="35">
        <v>228369867</v>
      </c>
      <c r="Z153" s="35">
        <v>1079765038</v>
      </c>
      <c r="AA153" s="99">
        <v>274772903</v>
      </c>
      <c r="AB153" s="99">
        <v>51344086</v>
      </c>
      <c r="AC153" s="35">
        <v>402890685</v>
      </c>
    </row>
    <row r="154" spans="23:29" x14ac:dyDescent="0.2">
      <c r="W154" s="98">
        <v>418690629</v>
      </c>
      <c r="Y154" s="35">
        <v>228369867</v>
      </c>
      <c r="Z154" s="35">
        <v>1079765038</v>
      </c>
      <c r="AA154" s="99">
        <v>274772903</v>
      </c>
      <c r="AB154" s="99">
        <v>51344086</v>
      </c>
      <c r="AC154" s="35">
        <v>402890685</v>
      </c>
    </row>
    <row r="155" spans="23:29" x14ac:dyDescent="0.2">
      <c r="W155" s="35">
        <v>418690629</v>
      </c>
      <c r="Y155" s="35">
        <v>228369867</v>
      </c>
      <c r="Z155" s="35">
        <v>1079765038</v>
      </c>
      <c r="AA155" s="99">
        <v>274772903</v>
      </c>
      <c r="AB155" s="99">
        <v>51344086</v>
      </c>
      <c r="AC155" s="35">
        <v>402890685</v>
      </c>
    </row>
    <row r="156" spans="23:29" x14ac:dyDescent="0.2">
      <c r="W156" s="35">
        <v>418690629</v>
      </c>
      <c r="Y156" s="35">
        <v>228369867</v>
      </c>
      <c r="Z156" s="35">
        <v>1079765038</v>
      </c>
      <c r="AA156" s="99">
        <v>274772903</v>
      </c>
      <c r="AB156" s="99">
        <v>51344086</v>
      </c>
      <c r="AC156" s="35">
        <v>402890685</v>
      </c>
    </row>
    <row r="157" spans="23:29" x14ac:dyDescent="0.2">
      <c r="W157" s="35">
        <v>418690629</v>
      </c>
      <c r="Y157" s="35">
        <v>228369867</v>
      </c>
      <c r="Z157" s="35">
        <v>1079765038</v>
      </c>
      <c r="AA157" s="99">
        <v>274772903</v>
      </c>
      <c r="AB157" s="99">
        <v>51344086</v>
      </c>
      <c r="AC157" s="35">
        <v>402890685</v>
      </c>
    </row>
    <row r="158" spans="23:29" x14ac:dyDescent="0.2">
      <c r="W158" s="35">
        <v>418690629</v>
      </c>
      <c r="Y158" s="35">
        <v>228369867</v>
      </c>
      <c r="Z158" s="35">
        <v>1079765038</v>
      </c>
      <c r="AA158" s="99">
        <v>274772903</v>
      </c>
      <c r="AB158" s="99">
        <v>51344086</v>
      </c>
      <c r="AC158" s="35">
        <v>402890685</v>
      </c>
    </row>
    <row r="159" spans="23:29" x14ac:dyDescent="0.2">
      <c r="W159" s="35">
        <v>418690629</v>
      </c>
      <c r="Y159" s="35">
        <v>228369867</v>
      </c>
      <c r="Z159" s="35">
        <v>1079765038</v>
      </c>
      <c r="AA159" s="99">
        <v>274772903</v>
      </c>
      <c r="AB159" s="99">
        <v>51344086</v>
      </c>
      <c r="AC159" s="35">
        <v>402890685</v>
      </c>
    </row>
    <row r="160" spans="23:29" x14ac:dyDescent="0.2">
      <c r="W160" s="35">
        <v>418690629</v>
      </c>
      <c r="Y160" s="35">
        <v>228369867</v>
      </c>
      <c r="Z160" s="35">
        <v>1079765038</v>
      </c>
      <c r="AA160" s="99">
        <v>274772903</v>
      </c>
      <c r="AB160" s="99">
        <v>51344086</v>
      </c>
      <c r="AC160" s="35">
        <v>402890685</v>
      </c>
    </row>
    <row r="161" spans="23:29" x14ac:dyDescent="0.2">
      <c r="W161" s="98">
        <v>418690629</v>
      </c>
      <c r="Y161" s="35">
        <v>228369867</v>
      </c>
      <c r="Z161" s="35">
        <v>1079765038</v>
      </c>
      <c r="AA161" s="99">
        <v>274772903</v>
      </c>
      <c r="AB161" s="99">
        <v>51344086</v>
      </c>
      <c r="AC161" s="35">
        <v>402890685</v>
      </c>
    </row>
    <row r="162" spans="23:29" x14ac:dyDescent="0.2">
      <c r="W162" s="35">
        <v>418690629</v>
      </c>
      <c r="Y162" s="35">
        <v>228369867</v>
      </c>
      <c r="Z162" s="35">
        <v>1079765038</v>
      </c>
      <c r="AA162" s="99">
        <v>274772903</v>
      </c>
      <c r="AB162" s="99">
        <v>51344086</v>
      </c>
      <c r="AC162" s="35">
        <v>402890685</v>
      </c>
    </row>
    <row r="163" spans="23:29" x14ac:dyDescent="0.2">
      <c r="W163" s="35">
        <v>418690629</v>
      </c>
      <c r="Y163" s="35">
        <v>228369867</v>
      </c>
      <c r="Z163" s="35">
        <v>1079765038</v>
      </c>
      <c r="AA163" s="99">
        <v>274772903</v>
      </c>
      <c r="AB163" s="99">
        <v>51344086</v>
      </c>
      <c r="AC163" s="35">
        <v>402890685</v>
      </c>
    </row>
    <row r="164" spans="23:29" x14ac:dyDescent="0.2">
      <c r="W164" s="35">
        <v>418690629</v>
      </c>
      <c r="Y164" s="35">
        <v>228369867</v>
      </c>
      <c r="Z164" s="35">
        <v>1079765038</v>
      </c>
      <c r="AA164" s="99">
        <v>274772903</v>
      </c>
      <c r="AB164" s="99">
        <v>51344086</v>
      </c>
      <c r="AC164" s="35">
        <v>402890685</v>
      </c>
    </row>
    <row r="165" spans="23:29" x14ac:dyDescent="0.2">
      <c r="W165" s="35">
        <v>418690629</v>
      </c>
      <c r="Y165" s="35">
        <v>228369867</v>
      </c>
      <c r="Z165" s="35">
        <v>1079765038</v>
      </c>
      <c r="AA165" s="99">
        <v>274772903</v>
      </c>
      <c r="AB165" s="99">
        <v>51344086</v>
      </c>
      <c r="AC165" s="35">
        <v>402890685</v>
      </c>
    </row>
    <row r="166" spans="23:29" x14ac:dyDescent="0.2">
      <c r="W166" s="35">
        <v>418690629</v>
      </c>
      <c r="Y166" s="35">
        <v>228369867</v>
      </c>
      <c r="Z166" s="35">
        <v>1079765038</v>
      </c>
      <c r="AA166" s="99">
        <v>274772903</v>
      </c>
      <c r="AB166" s="99">
        <v>51344086</v>
      </c>
      <c r="AC166" s="35">
        <v>402890685</v>
      </c>
    </row>
    <row r="167" spans="23:29" x14ac:dyDescent="0.2">
      <c r="W167" s="35">
        <v>418690629</v>
      </c>
      <c r="Y167" s="35">
        <v>228369867</v>
      </c>
      <c r="Z167" s="35">
        <v>1079765038</v>
      </c>
      <c r="AA167" s="99">
        <v>274772903</v>
      </c>
      <c r="AB167" s="99">
        <v>51344086</v>
      </c>
      <c r="AC167" s="35">
        <v>402890685</v>
      </c>
    </row>
    <row r="168" spans="23:29" x14ac:dyDescent="0.2">
      <c r="W168" s="35">
        <v>418690629</v>
      </c>
      <c r="Y168" s="35">
        <v>228369867</v>
      </c>
      <c r="Z168" s="35">
        <v>1079765038</v>
      </c>
      <c r="AA168" s="99">
        <v>274772903</v>
      </c>
      <c r="AB168" s="99">
        <v>51344086</v>
      </c>
      <c r="AC168" s="35">
        <v>402890685</v>
      </c>
    </row>
    <row r="169" spans="23:29" x14ac:dyDescent="0.2">
      <c r="W169" s="35">
        <v>418690629</v>
      </c>
      <c r="Y169" s="35">
        <v>228369867</v>
      </c>
      <c r="Z169" s="35">
        <v>1079765038</v>
      </c>
      <c r="AA169" s="99">
        <v>274772903</v>
      </c>
      <c r="AB169" s="99">
        <v>51344086</v>
      </c>
      <c r="AC169" s="35">
        <v>402890685</v>
      </c>
    </row>
    <row r="170" spans="23:29" x14ac:dyDescent="0.2">
      <c r="W170" s="35">
        <v>418690629</v>
      </c>
      <c r="Y170" s="35">
        <v>228369867</v>
      </c>
      <c r="Z170" s="35">
        <v>1079765038</v>
      </c>
      <c r="AA170" s="99">
        <v>274772903</v>
      </c>
      <c r="AB170" s="99">
        <v>51344086</v>
      </c>
      <c r="AC170" s="35">
        <v>402890685</v>
      </c>
    </row>
    <row r="171" spans="23:29" x14ac:dyDescent="0.2">
      <c r="W171" s="97">
        <v>418690629</v>
      </c>
      <c r="Y171" s="35">
        <v>228369867</v>
      </c>
      <c r="Z171" s="35">
        <v>1079765038</v>
      </c>
      <c r="AA171" s="99">
        <v>274772903</v>
      </c>
      <c r="AB171" s="99">
        <v>51344086</v>
      </c>
      <c r="AC171" s="35">
        <v>402890685</v>
      </c>
    </row>
    <row r="172" spans="23:29" x14ac:dyDescent="0.2">
      <c r="W172" s="35">
        <v>418690629</v>
      </c>
      <c r="Y172" s="35">
        <v>228369867</v>
      </c>
      <c r="Z172" s="35">
        <v>1079765038</v>
      </c>
      <c r="AA172" s="99">
        <v>274772903</v>
      </c>
      <c r="AB172" s="99">
        <v>51344086</v>
      </c>
      <c r="AC172" s="35">
        <v>402890685</v>
      </c>
    </row>
    <row r="173" spans="23:29" x14ac:dyDescent="0.2">
      <c r="W173" s="35">
        <v>418690629</v>
      </c>
      <c r="Y173" s="35">
        <v>228369867</v>
      </c>
      <c r="Z173" s="35">
        <v>1079765038</v>
      </c>
      <c r="AA173" s="99">
        <v>274772903</v>
      </c>
      <c r="AB173" s="99">
        <v>51344086</v>
      </c>
      <c r="AC173" s="35">
        <v>402890685</v>
      </c>
    </row>
    <row r="174" spans="23:29" x14ac:dyDescent="0.2">
      <c r="W174" s="35">
        <v>418690629</v>
      </c>
      <c r="Y174" s="35">
        <v>228369867</v>
      </c>
      <c r="Z174" s="35">
        <v>1079765038</v>
      </c>
      <c r="AA174" s="99">
        <v>274772903</v>
      </c>
      <c r="AB174" s="99">
        <v>51344086</v>
      </c>
      <c r="AC174" s="35">
        <v>402890685</v>
      </c>
    </row>
    <row r="175" spans="23:29" x14ac:dyDescent="0.2">
      <c r="W175" s="35">
        <v>418690629</v>
      </c>
      <c r="Y175" s="35">
        <v>228369867</v>
      </c>
      <c r="Z175" s="35">
        <v>1079765038</v>
      </c>
      <c r="AA175" s="99">
        <v>274772903</v>
      </c>
      <c r="AB175" s="99">
        <v>51344086</v>
      </c>
      <c r="AC175" s="35">
        <v>402890685</v>
      </c>
    </row>
    <row r="176" spans="23:29" x14ac:dyDescent="0.2">
      <c r="W176" s="35">
        <v>418690629</v>
      </c>
      <c r="Y176" s="35">
        <v>228369867</v>
      </c>
      <c r="Z176" s="35">
        <v>1079765038</v>
      </c>
      <c r="AA176" s="99">
        <v>274772903</v>
      </c>
      <c r="AB176" s="99">
        <v>51344086</v>
      </c>
      <c r="AC176" s="35">
        <v>402890685</v>
      </c>
    </row>
    <row r="177" spans="23:29" x14ac:dyDescent="0.2">
      <c r="W177" s="97">
        <v>418690629</v>
      </c>
      <c r="Y177" s="35">
        <v>228369867</v>
      </c>
      <c r="Z177" s="35">
        <v>1079765038</v>
      </c>
      <c r="AA177" s="99">
        <v>274772903</v>
      </c>
      <c r="AB177" s="99">
        <v>51344086</v>
      </c>
      <c r="AC177" s="35">
        <v>402890685</v>
      </c>
    </row>
    <row r="178" spans="23:29" x14ac:dyDescent="0.2">
      <c r="W178" s="35">
        <v>418690629</v>
      </c>
      <c r="Y178" s="35">
        <v>228369867</v>
      </c>
      <c r="Z178" s="35">
        <v>1079765038</v>
      </c>
      <c r="AA178" s="99">
        <v>274772903</v>
      </c>
      <c r="AB178" s="99">
        <v>51344086</v>
      </c>
      <c r="AC178" s="35">
        <v>402890685</v>
      </c>
    </row>
    <row r="179" spans="23:29" x14ac:dyDescent="0.2">
      <c r="W179" s="35">
        <v>418690629</v>
      </c>
      <c r="Y179" s="35">
        <v>228369867</v>
      </c>
      <c r="Z179" s="35">
        <v>1079765038</v>
      </c>
      <c r="AA179" s="99">
        <v>274772903</v>
      </c>
      <c r="AB179" s="99">
        <v>51344086</v>
      </c>
      <c r="AC179" s="35">
        <v>402890685</v>
      </c>
    </row>
    <row r="180" spans="23:29" x14ac:dyDescent="0.2">
      <c r="W180" s="35">
        <v>418690629</v>
      </c>
      <c r="Y180" s="35">
        <v>228369867</v>
      </c>
      <c r="Z180" s="35">
        <v>1079765038</v>
      </c>
      <c r="AA180" s="99">
        <v>274772903</v>
      </c>
      <c r="AB180" s="99">
        <v>51344086</v>
      </c>
      <c r="AC180" s="35">
        <v>402890685</v>
      </c>
    </row>
    <row r="181" spans="23:29" x14ac:dyDescent="0.2">
      <c r="W181" s="35">
        <v>418690629</v>
      </c>
      <c r="Y181" s="35">
        <v>228369867</v>
      </c>
      <c r="Z181" s="35">
        <v>1079765038</v>
      </c>
      <c r="AA181" s="99">
        <v>274772903</v>
      </c>
      <c r="AB181" s="99">
        <v>51344086</v>
      </c>
      <c r="AC181" s="35">
        <v>402890685</v>
      </c>
    </row>
    <row r="182" spans="23:29" x14ac:dyDescent="0.2">
      <c r="W182" s="35">
        <v>418690629</v>
      </c>
      <c r="Y182" s="35">
        <v>228369867</v>
      </c>
      <c r="Z182" s="35">
        <v>1079765038</v>
      </c>
      <c r="AA182" s="99">
        <v>274772903</v>
      </c>
      <c r="AB182" s="99">
        <v>51344086</v>
      </c>
      <c r="AC182" s="35">
        <v>402890685</v>
      </c>
    </row>
    <row r="183" spans="23:29" x14ac:dyDescent="0.2">
      <c r="W183" s="35">
        <v>418690629</v>
      </c>
      <c r="Y183" s="35">
        <v>228369867</v>
      </c>
      <c r="Z183" s="35">
        <v>1079765038</v>
      </c>
      <c r="AA183" s="99">
        <v>274772903</v>
      </c>
      <c r="AB183" s="99">
        <v>51344086</v>
      </c>
      <c r="AC183" s="35">
        <v>402890685</v>
      </c>
    </row>
    <row r="184" spans="23:29" x14ac:dyDescent="0.2">
      <c r="W184" s="35">
        <v>418690629</v>
      </c>
      <c r="Y184" s="35">
        <v>228369867</v>
      </c>
      <c r="Z184" s="35">
        <v>1079765038</v>
      </c>
      <c r="AA184" s="99">
        <v>274772903</v>
      </c>
      <c r="AB184" s="99">
        <v>51344086</v>
      </c>
      <c r="AC184" s="35">
        <v>402890685</v>
      </c>
    </row>
    <row r="185" spans="23:29" x14ac:dyDescent="0.2">
      <c r="W185" s="35">
        <v>418690629</v>
      </c>
      <c r="Y185" s="35">
        <v>228369867</v>
      </c>
      <c r="Z185" s="35">
        <v>1079765038</v>
      </c>
      <c r="AA185" s="99">
        <v>274772903</v>
      </c>
      <c r="AB185" s="99">
        <v>51344086</v>
      </c>
      <c r="AC185" s="35">
        <v>402890685</v>
      </c>
    </row>
    <row r="186" spans="23:29" x14ac:dyDescent="0.2">
      <c r="W186" s="35">
        <v>418690629</v>
      </c>
      <c r="Y186" s="35">
        <v>228369867</v>
      </c>
      <c r="Z186" s="35">
        <v>1079765038</v>
      </c>
      <c r="AA186" s="99">
        <v>274772903</v>
      </c>
      <c r="AB186" s="99">
        <v>51344086</v>
      </c>
      <c r="AC186" s="35">
        <v>402890685</v>
      </c>
    </row>
    <row r="187" spans="23:29" x14ac:dyDescent="0.2">
      <c r="W187" s="35">
        <v>418690629</v>
      </c>
      <c r="Y187" s="35">
        <v>228369867</v>
      </c>
      <c r="Z187" s="35">
        <v>1079765038</v>
      </c>
      <c r="AA187" s="99">
        <v>274772903</v>
      </c>
      <c r="AB187" s="99">
        <v>51344086</v>
      </c>
      <c r="AC187" s="98">
        <v>402890685</v>
      </c>
    </row>
    <row r="188" spans="23:29" x14ac:dyDescent="0.2">
      <c r="W188" s="35">
        <v>418690629</v>
      </c>
      <c r="Y188" s="35">
        <v>228369867</v>
      </c>
      <c r="Z188" s="35">
        <v>1079765038</v>
      </c>
      <c r="AA188" s="99">
        <v>274772903</v>
      </c>
      <c r="AB188" s="99">
        <v>51344086</v>
      </c>
      <c r="AC188" s="97">
        <v>402890685</v>
      </c>
    </row>
    <row r="189" spans="23:29" x14ac:dyDescent="0.2">
      <c r="W189" s="35">
        <v>418690629</v>
      </c>
      <c r="Y189" s="35">
        <v>228369867</v>
      </c>
      <c r="Z189" s="35">
        <v>1079765038</v>
      </c>
      <c r="AA189" s="99">
        <v>274772903</v>
      </c>
      <c r="AB189" s="99">
        <v>51344086</v>
      </c>
      <c r="AC189" s="98">
        <v>402890685</v>
      </c>
    </row>
    <row r="190" spans="23:29" x14ac:dyDescent="0.2">
      <c r="W190" s="98">
        <v>418690629</v>
      </c>
      <c r="Y190" s="35">
        <v>228369867</v>
      </c>
      <c r="Z190" s="35">
        <v>1079765038</v>
      </c>
      <c r="AA190" s="99">
        <v>274772903</v>
      </c>
      <c r="AB190" s="99">
        <v>51344086</v>
      </c>
      <c r="AC190" s="97">
        <v>402890685</v>
      </c>
    </row>
    <row r="191" spans="23:29" x14ac:dyDescent="0.2">
      <c r="W191" s="98">
        <v>418690629</v>
      </c>
      <c r="Y191" s="35">
        <v>228369867</v>
      </c>
      <c r="Z191" s="35">
        <v>1079765038</v>
      </c>
      <c r="AA191" s="99">
        <v>274772903</v>
      </c>
      <c r="AB191" s="99">
        <v>51344086</v>
      </c>
      <c r="AC191" s="35">
        <v>402890685</v>
      </c>
    </row>
    <row r="192" spans="23:29" x14ac:dyDescent="0.2">
      <c r="W192" s="35">
        <v>418690629</v>
      </c>
      <c r="Y192" s="35">
        <v>228369867</v>
      </c>
      <c r="Z192" s="35">
        <v>1079765038</v>
      </c>
    </row>
    <row r="193" spans="23:26" x14ac:dyDescent="0.2">
      <c r="W193" s="35">
        <v>418690629</v>
      </c>
      <c r="Y193" s="35">
        <v>228369867</v>
      </c>
      <c r="Z193" s="35">
        <v>1079765038</v>
      </c>
    </row>
    <row r="194" spans="23:26" x14ac:dyDescent="0.2">
      <c r="W194" s="35">
        <v>418690629</v>
      </c>
      <c r="Y194" s="35">
        <v>228369867</v>
      </c>
      <c r="Z194" s="97">
        <v>1079765038</v>
      </c>
    </row>
    <row r="195" spans="23:26" x14ac:dyDescent="0.2">
      <c r="W195" s="35">
        <v>418690629</v>
      </c>
      <c r="Y195" s="35">
        <v>228369867</v>
      </c>
      <c r="Z195" s="97">
        <v>1079765038</v>
      </c>
    </row>
    <row r="196" spans="23:26" x14ac:dyDescent="0.2">
      <c r="W196" s="35">
        <v>418690629</v>
      </c>
      <c r="Y196" s="35">
        <v>228369867</v>
      </c>
      <c r="Z196" s="35">
        <v>1079765038</v>
      </c>
    </row>
    <row r="197" spans="23:26" x14ac:dyDescent="0.2">
      <c r="W197" s="35">
        <v>418690629</v>
      </c>
      <c r="Y197" s="35">
        <v>228369867</v>
      </c>
    </row>
    <row r="198" spans="23:26" x14ac:dyDescent="0.2">
      <c r="W198" s="35">
        <v>418690629</v>
      </c>
      <c r="Y198" s="35">
        <v>228369867</v>
      </c>
    </row>
    <row r="199" spans="23:26" x14ac:dyDescent="0.2">
      <c r="W199" s="35">
        <v>418690629</v>
      </c>
      <c r="Y199" s="35">
        <v>228369867</v>
      </c>
    </row>
    <row r="200" spans="23:26" x14ac:dyDescent="0.2">
      <c r="W200" s="35">
        <v>418690629</v>
      </c>
      <c r="Y200" s="35">
        <v>228369867</v>
      </c>
    </row>
    <row r="201" spans="23:26" x14ac:dyDescent="0.2">
      <c r="W201" s="35">
        <v>418690629</v>
      </c>
      <c r="Y201" s="35">
        <v>228369867</v>
      </c>
    </row>
    <row r="202" spans="23:26" x14ac:dyDescent="0.2">
      <c r="W202" s="35">
        <v>418690629</v>
      </c>
      <c r="Y202" s="35">
        <v>228369867</v>
      </c>
    </row>
    <row r="203" spans="23:26" x14ac:dyDescent="0.2">
      <c r="W203" s="35">
        <v>418690629</v>
      </c>
      <c r="Y203" s="35">
        <v>228369867</v>
      </c>
    </row>
    <row r="204" spans="23:26" x14ac:dyDescent="0.2">
      <c r="W204" s="35">
        <v>418690629</v>
      </c>
      <c r="Y204" s="35">
        <v>228369867</v>
      </c>
    </row>
    <row r="205" spans="23:26" x14ac:dyDescent="0.2">
      <c r="W205" s="35">
        <v>418690629</v>
      </c>
      <c r="Y205" s="35">
        <v>228369867</v>
      </c>
    </row>
    <row r="206" spans="23:26" x14ac:dyDescent="0.2">
      <c r="W206" s="35">
        <v>418690629</v>
      </c>
      <c r="Y206" s="35">
        <v>228369867</v>
      </c>
    </row>
    <row r="207" spans="23:26" x14ac:dyDescent="0.2">
      <c r="W207" s="35">
        <v>418690629</v>
      </c>
      <c r="Y207" s="35">
        <v>228369867</v>
      </c>
    </row>
    <row r="208" spans="23:26" x14ac:dyDescent="0.2">
      <c r="W208" s="35">
        <v>418690629</v>
      </c>
      <c r="Y208" s="35">
        <v>228369867</v>
      </c>
    </row>
    <row r="209" spans="23:25" x14ac:dyDescent="0.2">
      <c r="W209" s="35">
        <v>418690629</v>
      </c>
      <c r="Y209" s="35">
        <v>228369867</v>
      </c>
    </row>
    <row r="210" spans="23:25" x14ac:dyDescent="0.2">
      <c r="W210" s="98">
        <v>418690629</v>
      </c>
      <c r="Y210" s="35">
        <v>228369867</v>
      </c>
    </row>
    <row r="211" spans="23:25" x14ac:dyDescent="0.2">
      <c r="W211" s="35">
        <v>418690629</v>
      </c>
      <c r="Y211" s="35">
        <v>228369867</v>
      </c>
    </row>
    <row r="212" spans="23:25" x14ac:dyDescent="0.2">
      <c r="W212" s="35">
        <v>418690629</v>
      </c>
      <c r="Y212" s="35">
        <v>228369867</v>
      </c>
    </row>
    <row r="213" spans="23:25" x14ac:dyDescent="0.2">
      <c r="W213" s="35">
        <v>418690629</v>
      </c>
      <c r="Y213" s="35">
        <v>228369867</v>
      </c>
    </row>
    <row r="214" spans="23:25" x14ac:dyDescent="0.2">
      <c r="W214" s="97">
        <v>418690629</v>
      </c>
      <c r="Y214" s="35">
        <v>228369867</v>
      </c>
    </row>
    <row r="215" spans="23:25" x14ac:dyDescent="0.2">
      <c r="W215" s="35">
        <v>418690629</v>
      </c>
      <c r="Y215" s="35">
        <v>228369867</v>
      </c>
    </row>
    <row r="216" spans="23:25" x14ac:dyDescent="0.2">
      <c r="W216" s="35">
        <v>418690629</v>
      </c>
      <c r="Y216" s="35">
        <v>228369867</v>
      </c>
    </row>
    <row r="217" spans="23:25" x14ac:dyDescent="0.2">
      <c r="W217" s="35">
        <v>418690629</v>
      </c>
      <c r="Y217" s="35">
        <v>228369867</v>
      </c>
    </row>
    <row r="218" spans="23:25" x14ac:dyDescent="0.2">
      <c r="W218" s="35">
        <v>418690629</v>
      </c>
      <c r="Y218" s="35">
        <v>228369867</v>
      </c>
    </row>
    <row r="219" spans="23:25" x14ac:dyDescent="0.2">
      <c r="W219" s="35">
        <v>418690629</v>
      </c>
      <c r="Y219" s="35">
        <v>228369867</v>
      </c>
    </row>
    <row r="220" spans="23:25" x14ac:dyDescent="0.2">
      <c r="W220" s="35">
        <v>418690629</v>
      </c>
      <c r="Y220" s="35">
        <v>228369867</v>
      </c>
    </row>
    <row r="221" spans="23:25" x14ac:dyDescent="0.2">
      <c r="W221" s="35">
        <v>418690629</v>
      </c>
      <c r="Y221" s="35">
        <v>228369867</v>
      </c>
    </row>
    <row r="222" spans="23:25" x14ac:dyDescent="0.2">
      <c r="W222" s="35">
        <v>418690629</v>
      </c>
      <c r="Y222" s="35">
        <v>228369867</v>
      </c>
    </row>
    <row r="223" spans="23:25" x14ac:dyDescent="0.2">
      <c r="W223" s="35">
        <v>418690629</v>
      </c>
      <c r="Y223" s="35">
        <v>228369867</v>
      </c>
    </row>
    <row r="224" spans="23:25" x14ac:dyDescent="0.2">
      <c r="W224" s="35">
        <v>418690629</v>
      </c>
      <c r="Y224" s="35">
        <v>228369867</v>
      </c>
    </row>
    <row r="225" spans="23:25" x14ac:dyDescent="0.2">
      <c r="W225" s="35">
        <v>418690629</v>
      </c>
      <c r="Y225" s="35">
        <v>228369867</v>
      </c>
    </row>
    <row r="226" spans="23:25" x14ac:dyDescent="0.2">
      <c r="W226" s="35">
        <v>418690629</v>
      </c>
      <c r="Y226" s="35">
        <v>228369867</v>
      </c>
    </row>
    <row r="227" spans="23:25" x14ac:dyDescent="0.2">
      <c r="W227" s="35">
        <v>418690629</v>
      </c>
      <c r="Y227" s="35">
        <v>228369867</v>
      </c>
    </row>
    <row r="228" spans="23:25" x14ac:dyDescent="0.2">
      <c r="W228" s="35">
        <v>418690629</v>
      </c>
      <c r="Y228" s="35">
        <v>228369867</v>
      </c>
    </row>
    <row r="229" spans="23:25" x14ac:dyDescent="0.2">
      <c r="W229" s="35">
        <v>418690629</v>
      </c>
      <c r="Y229" s="35">
        <v>228369867</v>
      </c>
    </row>
    <row r="230" spans="23:25" x14ac:dyDescent="0.2">
      <c r="W230" s="97">
        <v>8816604</v>
      </c>
      <c r="Y230" s="35">
        <v>228369867</v>
      </c>
    </row>
    <row r="231" spans="23:25" x14ac:dyDescent="0.2">
      <c r="W231" s="35">
        <v>8816604</v>
      </c>
      <c r="Y231" s="35">
        <v>228369867</v>
      </c>
    </row>
    <row r="232" spans="23:25" x14ac:dyDescent="0.2">
      <c r="W232" s="35">
        <v>8816604</v>
      </c>
      <c r="Y232" s="35">
        <v>228369867</v>
      </c>
    </row>
    <row r="233" spans="23:25" x14ac:dyDescent="0.2">
      <c r="W233" s="35">
        <v>8816604</v>
      </c>
      <c r="Y233" s="35">
        <v>228369867</v>
      </c>
    </row>
    <row r="234" spans="23:25" x14ac:dyDescent="0.2">
      <c r="W234" s="98">
        <v>8816604</v>
      </c>
      <c r="Y234" s="35">
        <v>228369867</v>
      </c>
    </row>
    <row r="235" spans="23:25" x14ac:dyDescent="0.2">
      <c r="W235" s="35">
        <v>8816604</v>
      </c>
      <c r="Y235" s="35">
        <v>228369867</v>
      </c>
    </row>
    <row r="236" spans="23:25" x14ac:dyDescent="0.2">
      <c r="W236" s="35">
        <v>8816604</v>
      </c>
      <c r="Y236" s="35">
        <v>228369867</v>
      </c>
    </row>
    <row r="237" spans="23:25" x14ac:dyDescent="0.2">
      <c r="W237" s="35">
        <v>8816604</v>
      </c>
      <c r="Y237" s="35">
        <v>228369867</v>
      </c>
    </row>
    <row r="238" spans="23:25" x14ac:dyDescent="0.2">
      <c r="W238" s="35">
        <v>8816604</v>
      </c>
      <c r="Y238" s="35">
        <v>228369867</v>
      </c>
    </row>
    <row r="239" spans="23:25" x14ac:dyDescent="0.2">
      <c r="W239" s="35">
        <v>8816604</v>
      </c>
      <c r="Y239" s="35">
        <v>228369867</v>
      </c>
    </row>
    <row r="240" spans="23:25" x14ac:dyDescent="0.2">
      <c r="W240" s="35">
        <v>8816604</v>
      </c>
      <c r="Y240" s="35">
        <v>228369867</v>
      </c>
    </row>
    <row r="241" spans="23:25" x14ac:dyDescent="0.2">
      <c r="W241" s="35">
        <v>8816604</v>
      </c>
      <c r="Y241" s="35">
        <v>228369867</v>
      </c>
    </row>
    <row r="242" spans="23:25" x14ac:dyDescent="0.2">
      <c r="W242" s="35">
        <v>8816604</v>
      </c>
      <c r="Y242" s="35">
        <v>228369867</v>
      </c>
    </row>
    <row r="243" spans="23:25" x14ac:dyDescent="0.2">
      <c r="W243" s="35">
        <v>8816604</v>
      </c>
      <c r="Y243" s="35">
        <v>228369867</v>
      </c>
    </row>
    <row r="244" spans="23:25" x14ac:dyDescent="0.2">
      <c r="W244" s="35">
        <v>8816604</v>
      </c>
      <c r="Y244" s="35">
        <v>228369867</v>
      </c>
    </row>
    <row r="245" spans="23:25" x14ac:dyDescent="0.2">
      <c r="W245" s="35">
        <v>8816604</v>
      </c>
      <c r="Y245" s="35">
        <v>228369867</v>
      </c>
    </row>
    <row r="246" spans="23:25" x14ac:dyDescent="0.2">
      <c r="W246" s="35">
        <v>8816604</v>
      </c>
      <c r="Y246" s="35">
        <v>228369867</v>
      </c>
    </row>
    <row r="247" spans="23:25" x14ac:dyDescent="0.2">
      <c r="W247" s="35">
        <v>8816604</v>
      </c>
      <c r="Y247" s="35">
        <v>228369867</v>
      </c>
    </row>
    <row r="248" spans="23:25" x14ac:dyDescent="0.2">
      <c r="W248" s="35">
        <v>8816604</v>
      </c>
      <c r="Y248" s="35">
        <v>228369867</v>
      </c>
    </row>
    <row r="249" spans="23:25" x14ac:dyDescent="0.2">
      <c r="W249" s="35">
        <v>8816604</v>
      </c>
      <c r="Y249" s="35">
        <v>228369867</v>
      </c>
    </row>
    <row r="250" spans="23:25" x14ac:dyDescent="0.2">
      <c r="W250" s="35">
        <v>8816604</v>
      </c>
      <c r="Y250" s="35">
        <v>228369867</v>
      </c>
    </row>
    <row r="251" spans="23:25" x14ac:dyDescent="0.2">
      <c r="W251" s="97">
        <v>8816604</v>
      </c>
      <c r="Y251" s="35">
        <v>228369867</v>
      </c>
    </row>
    <row r="252" spans="23:25" x14ac:dyDescent="0.2">
      <c r="W252" s="35">
        <v>8816604</v>
      </c>
      <c r="Y252" s="35">
        <v>228369867</v>
      </c>
    </row>
    <row r="253" spans="23:25" x14ac:dyDescent="0.2">
      <c r="W253" s="35">
        <v>8816604</v>
      </c>
      <c r="Y253" s="97">
        <v>228369867</v>
      </c>
    </row>
    <row r="254" spans="23:25" x14ac:dyDescent="0.2">
      <c r="W254" s="98">
        <v>8816604</v>
      </c>
      <c r="Y254" s="97">
        <v>228369867</v>
      </c>
    </row>
    <row r="255" spans="23:25" x14ac:dyDescent="0.2">
      <c r="W255" s="35">
        <v>8816604</v>
      </c>
      <c r="Y255" s="35">
        <v>228369867</v>
      </c>
    </row>
    <row r="256" spans="23:25" x14ac:dyDescent="0.2">
      <c r="W256" s="35">
        <v>8816604</v>
      </c>
      <c r="Y256" s="97">
        <v>228369867</v>
      </c>
    </row>
    <row r="257" spans="23:25" x14ac:dyDescent="0.2">
      <c r="W257" s="35">
        <v>8816604</v>
      </c>
      <c r="Y257" s="97">
        <v>228369867</v>
      </c>
    </row>
    <row r="258" spans="23:25" x14ac:dyDescent="0.2">
      <c r="W258" s="35">
        <v>8816604</v>
      </c>
      <c r="Y258" s="98">
        <v>228369867</v>
      </c>
    </row>
    <row r="259" spans="23:25" x14ac:dyDescent="0.2">
      <c r="W259" s="35">
        <v>8816604</v>
      </c>
      <c r="Y259" s="98">
        <v>228369867</v>
      </c>
    </row>
    <row r="260" spans="23:25" x14ac:dyDescent="0.2">
      <c r="W260" s="35">
        <v>8816604</v>
      </c>
      <c r="Y260" s="98">
        <v>228369867</v>
      </c>
    </row>
    <row r="261" spans="23:25" x14ac:dyDescent="0.2">
      <c r="W261" s="35">
        <v>8816604</v>
      </c>
      <c r="Y261" s="97">
        <v>228369867</v>
      </c>
    </row>
    <row r="262" spans="23:25" x14ac:dyDescent="0.2">
      <c r="W262" s="35">
        <v>8816604</v>
      </c>
      <c r="Y262" s="97">
        <v>228369867</v>
      </c>
    </row>
    <row r="263" spans="23:25" x14ac:dyDescent="0.2">
      <c r="W263" s="35">
        <v>8816604</v>
      </c>
      <c r="Y263" s="98">
        <v>228369867</v>
      </c>
    </row>
    <row r="264" spans="23:25" x14ac:dyDescent="0.2">
      <c r="W264" s="35">
        <v>8816604</v>
      </c>
      <c r="Y264" s="97">
        <v>228369867</v>
      </c>
    </row>
    <row r="265" spans="23:25" x14ac:dyDescent="0.2">
      <c r="W265" s="35">
        <v>8816604</v>
      </c>
      <c r="Y265" s="98">
        <v>228369867</v>
      </c>
    </row>
    <row r="266" spans="23:25" x14ac:dyDescent="0.2">
      <c r="W266" s="35">
        <v>8816604</v>
      </c>
      <c r="Y266" s="98">
        <v>228369867</v>
      </c>
    </row>
    <row r="267" spans="23:25" x14ac:dyDescent="0.2">
      <c r="W267" s="35">
        <v>8816604</v>
      </c>
      <c r="Y267" s="97">
        <v>228369867</v>
      </c>
    </row>
    <row r="268" spans="23:25" x14ac:dyDescent="0.2">
      <c r="W268" s="35">
        <v>8816604</v>
      </c>
      <c r="Y268" s="35">
        <v>228369867</v>
      </c>
    </row>
    <row r="269" spans="23:25" x14ac:dyDescent="0.2">
      <c r="W269" s="35">
        <v>8816604</v>
      </c>
      <c r="Y269" s="97">
        <v>228369867</v>
      </c>
    </row>
    <row r="270" spans="23:25" x14ac:dyDescent="0.2">
      <c r="W270" s="35">
        <v>8816604</v>
      </c>
      <c r="Y270" s="97">
        <v>228369867</v>
      </c>
    </row>
    <row r="271" spans="23:25" x14ac:dyDescent="0.2">
      <c r="W271" s="35">
        <v>8816604</v>
      </c>
      <c r="Y271" s="35">
        <v>228369867</v>
      </c>
    </row>
    <row r="272" spans="23:25" x14ac:dyDescent="0.2">
      <c r="W272" s="35">
        <v>8816604</v>
      </c>
      <c r="Y272" s="98">
        <v>228369867</v>
      </c>
    </row>
    <row r="273" spans="23:25" x14ac:dyDescent="0.2">
      <c r="W273" s="35">
        <v>8816604</v>
      </c>
      <c r="Y273" s="35">
        <v>228369867</v>
      </c>
    </row>
    <row r="274" spans="23:25" x14ac:dyDescent="0.2">
      <c r="W274" s="97">
        <v>8816604</v>
      </c>
      <c r="Y274" s="97">
        <v>228369867</v>
      </c>
    </row>
    <row r="275" spans="23:25" x14ac:dyDescent="0.2">
      <c r="W275" s="35">
        <v>8816604</v>
      </c>
      <c r="Y275" s="35">
        <v>228369867</v>
      </c>
    </row>
    <row r="276" spans="23:25" x14ac:dyDescent="0.2">
      <c r="W276" s="35">
        <v>8816604</v>
      </c>
      <c r="Y276" s="97">
        <v>228369867</v>
      </c>
    </row>
    <row r="277" spans="23:25" x14ac:dyDescent="0.2">
      <c r="W277" s="97">
        <v>8816604</v>
      </c>
      <c r="Y277" s="97">
        <v>228369867</v>
      </c>
    </row>
    <row r="278" spans="23:25" x14ac:dyDescent="0.2">
      <c r="W278" s="35">
        <v>8816604</v>
      </c>
      <c r="Y278" s="35">
        <v>228369867</v>
      </c>
    </row>
    <row r="279" spans="23:25" x14ac:dyDescent="0.2">
      <c r="W279" s="35">
        <v>8816604</v>
      </c>
      <c r="Y279" s="98">
        <v>228369867</v>
      </c>
    </row>
    <row r="280" spans="23:25" x14ac:dyDescent="0.2">
      <c r="W280" s="35">
        <v>8816604</v>
      </c>
      <c r="Y280" s="98">
        <v>34706667</v>
      </c>
    </row>
    <row r="281" spans="23:25" x14ac:dyDescent="0.2">
      <c r="W281" s="35">
        <v>8816604</v>
      </c>
      <c r="Y281" s="98">
        <v>34706667</v>
      </c>
    </row>
    <row r="282" spans="23:25" x14ac:dyDescent="0.2">
      <c r="W282" s="35">
        <v>8816604</v>
      </c>
      <c r="Y282" s="35">
        <v>34706667</v>
      </c>
    </row>
    <row r="283" spans="23:25" x14ac:dyDescent="0.2">
      <c r="W283" s="35">
        <v>8816604</v>
      </c>
      <c r="Y283" s="97">
        <v>34706667</v>
      </c>
    </row>
    <row r="284" spans="23:25" x14ac:dyDescent="0.2">
      <c r="W284" s="35">
        <v>8816604</v>
      </c>
      <c r="Y284" s="35">
        <v>34706667</v>
      </c>
    </row>
    <row r="285" spans="23:25" x14ac:dyDescent="0.2">
      <c r="W285" s="35">
        <v>8816604</v>
      </c>
      <c r="Y285" s="35">
        <v>34706667</v>
      </c>
    </row>
    <row r="286" spans="23:25" x14ac:dyDescent="0.2">
      <c r="W286" s="35">
        <v>8816604</v>
      </c>
      <c r="Y286" s="35">
        <v>34706667</v>
      </c>
    </row>
    <row r="287" spans="23:25" x14ac:dyDescent="0.2">
      <c r="W287" s="35">
        <v>8816604</v>
      </c>
      <c r="Y287" s="35">
        <v>34706667</v>
      </c>
    </row>
    <row r="288" spans="23:25" x14ac:dyDescent="0.2">
      <c r="W288" s="35">
        <v>8816604</v>
      </c>
      <c r="Y288" s="35">
        <v>34706667</v>
      </c>
    </row>
    <row r="289" spans="23:25" x14ac:dyDescent="0.2">
      <c r="W289" s="35">
        <v>8816604</v>
      </c>
      <c r="Y289" s="35">
        <v>34706667</v>
      </c>
    </row>
    <row r="290" spans="23:25" x14ac:dyDescent="0.2">
      <c r="W290" s="35">
        <v>8816604</v>
      </c>
      <c r="Y290" s="35">
        <v>34706667</v>
      </c>
    </row>
    <row r="291" spans="23:25" x14ac:dyDescent="0.2">
      <c r="W291" s="35">
        <v>8816604</v>
      </c>
      <c r="Y291" s="35">
        <v>34706667</v>
      </c>
    </row>
    <row r="292" spans="23:25" x14ac:dyDescent="0.2">
      <c r="W292" s="35">
        <v>8816604</v>
      </c>
      <c r="Y292" s="35">
        <v>34706667</v>
      </c>
    </row>
    <row r="293" spans="23:25" x14ac:dyDescent="0.2">
      <c r="W293" s="35">
        <v>8816604</v>
      </c>
      <c r="Y293" s="35">
        <v>34706667</v>
      </c>
    </row>
    <row r="294" spans="23:25" x14ac:dyDescent="0.2">
      <c r="W294" s="35">
        <v>8816604</v>
      </c>
      <c r="Y294" s="35">
        <v>34706667</v>
      </c>
    </row>
    <row r="295" spans="23:25" x14ac:dyDescent="0.2">
      <c r="W295" s="35">
        <v>8816604</v>
      </c>
      <c r="Y295" s="35">
        <v>34706667</v>
      </c>
    </row>
    <row r="296" spans="23:25" x14ac:dyDescent="0.2">
      <c r="W296" s="35">
        <v>8816604</v>
      </c>
      <c r="Y296" s="35">
        <v>34706667</v>
      </c>
    </row>
    <row r="297" spans="23:25" x14ac:dyDescent="0.2">
      <c r="W297" s="98">
        <v>8816604</v>
      </c>
      <c r="Y297" s="35">
        <v>34706667</v>
      </c>
    </row>
    <row r="298" spans="23:25" x14ac:dyDescent="0.2">
      <c r="W298" s="35">
        <v>8816604</v>
      </c>
      <c r="Y298" s="35">
        <v>34706667</v>
      </c>
    </row>
    <row r="299" spans="23:25" x14ac:dyDescent="0.2">
      <c r="W299" s="35">
        <v>8816604</v>
      </c>
      <c r="Y299" s="35">
        <v>34706667</v>
      </c>
    </row>
    <row r="300" spans="23:25" x14ac:dyDescent="0.2">
      <c r="W300" s="35">
        <v>8816604</v>
      </c>
      <c r="Y300" s="35">
        <v>34706667</v>
      </c>
    </row>
    <row r="301" spans="23:25" x14ac:dyDescent="0.2">
      <c r="W301" s="35">
        <v>8816604</v>
      </c>
      <c r="Y301" s="35">
        <v>34706667</v>
      </c>
    </row>
    <row r="302" spans="23:25" x14ac:dyDescent="0.2">
      <c r="W302" s="35">
        <v>8816604</v>
      </c>
      <c r="Y302" s="35">
        <v>34706667</v>
      </c>
    </row>
    <row r="303" spans="23:25" x14ac:dyDescent="0.2">
      <c r="W303" s="35">
        <v>8816604</v>
      </c>
      <c r="Y303" s="35">
        <v>34706667</v>
      </c>
    </row>
    <row r="304" spans="23:25" x14ac:dyDescent="0.2">
      <c r="W304" s="97">
        <v>8816604</v>
      </c>
      <c r="Y304" s="35">
        <v>34706667</v>
      </c>
    </row>
    <row r="305" spans="23:25" x14ac:dyDescent="0.2">
      <c r="W305" s="35">
        <v>8816604</v>
      </c>
      <c r="Y305" s="35">
        <v>34706667</v>
      </c>
    </row>
    <row r="306" spans="23:25" x14ac:dyDescent="0.2">
      <c r="W306" s="35">
        <v>8816604</v>
      </c>
      <c r="Y306" s="35">
        <v>34706667</v>
      </c>
    </row>
    <row r="307" spans="23:25" x14ac:dyDescent="0.2">
      <c r="W307" s="35">
        <v>8816604</v>
      </c>
      <c r="Y307" s="35">
        <v>34706667</v>
      </c>
    </row>
    <row r="308" spans="23:25" x14ac:dyDescent="0.2">
      <c r="W308" s="35">
        <v>8816604</v>
      </c>
      <c r="Y308" s="35">
        <v>34706667</v>
      </c>
    </row>
    <row r="309" spans="23:25" x14ac:dyDescent="0.2">
      <c r="W309" s="35">
        <v>8816604</v>
      </c>
      <c r="Y309" s="35">
        <v>34706667</v>
      </c>
    </row>
    <row r="310" spans="23:25" x14ac:dyDescent="0.2">
      <c r="W310" s="35">
        <v>8816604</v>
      </c>
      <c r="Y310" s="35">
        <v>34706667</v>
      </c>
    </row>
    <row r="311" spans="23:25" x14ac:dyDescent="0.2">
      <c r="W311" s="98">
        <v>8816604</v>
      </c>
      <c r="Y311" s="35">
        <v>34706667</v>
      </c>
    </row>
    <row r="312" spans="23:25" x14ac:dyDescent="0.2">
      <c r="W312" s="35">
        <v>8816426</v>
      </c>
      <c r="Y312" s="97">
        <v>34706667</v>
      </c>
    </row>
    <row r="313" spans="23:25" x14ac:dyDescent="0.2">
      <c r="Y313" s="35">
        <v>34706667</v>
      </c>
    </row>
    <row r="314" spans="23:25" x14ac:dyDescent="0.2">
      <c r="Y314" s="35">
        <v>34706667</v>
      </c>
    </row>
    <row r="315" spans="23:25" x14ac:dyDescent="0.2">
      <c r="Y315" s="35">
        <v>34706667</v>
      </c>
    </row>
    <row r="316" spans="23:25" x14ac:dyDescent="0.2">
      <c r="Y316" s="35">
        <v>34706667</v>
      </c>
    </row>
    <row r="317" spans="23:25" x14ac:dyDescent="0.2">
      <c r="Y317" s="35">
        <v>34706667</v>
      </c>
    </row>
    <row r="318" spans="23:25" x14ac:dyDescent="0.2">
      <c r="Y318" s="35">
        <v>34706667</v>
      </c>
    </row>
    <row r="319" spans="23:25" x14ac:dyDescent="0.2">
      <c r="Y319" s="35">
        <v>34706667</v>
      </c>
    </row>
    <row r="320" spans="23:25" x14ac:dyDescent="0.2">
      <c r="Y320" s="35">
        <v>34706667</v>
      </c>
    </row>
    <row r="321" spans="25:25" x14ac:dyDescent="0.2">
      <c r="Y321" s="35">
        <v>34706667</v>
      </c>
    </row>
    <row r="322" spans="25:25" x14ac:dyDescent="0.2">
      <c r="Y322" s="35">
        <v>34706667</v>
      </c>
    </row>
    <row r="323" spans="25:25" x14ac:dyDescent="0.2">
      <c r="Y323" s="35">
        <v>34706667</v>
      </c>
    </row>
    <row r="324" spans="25:25" x14ac:dyDescent="0.2">
      <c r="Y324" s="35">
        <v>34706667</v>
      </c>
    </row>
    <row r="325" spans="25:25" x14ac:dyDescent="0.2">
      <c r="Y325" s="35">
        <v>34706667</v>
      </c>
    </row>
    <row r="326" spans="25:25" x14ac:dyDescent="0.2">
      <c r="Y326" s="35">
        <v>34706667</v>
      </c>
    </row>
    <row r="327" spans="25:25" x14ac:dyDescent="0.2">
      <c r="Y327" s="35">
        <v>34706667</v>
      </c>
    </row>
    <row r="328" spans="25:25" x14ac:dyDescent="0.2">
      <c r="Y328" s="35">
        <v>34706667</v>
      </c>
    </row>
    <row r="329" spans="25:25" x14ac:dyDescent="0.2">
      <c r="Y329" s="35">
        <v>34706667</v>
      </c>
    </row>
    <row r="330" spans="25:25" x14ac:dyDescent="0.2">
      <c r="Y330" s="35">
        <v>34706667</v>
      </c>
    </row>
    <row r="331" spans="25:25" x14ac:dyDescent="0.2">
      <c r="Y331" s="35">
        <v>34706667</v>
      </c>
    </row>
    <row r="332" spans="25:25" x14ac:dyDescent="0.2">
      <c r="Y332" s="35">
        <v>34706667</v>
      </c>
    </row>
    <row r="333" spans="25:25" x14ac:dyDescent="0.2">
      <c r="Y333" s="35">
        <v>34706667</v>
      </c>
    </row>
    <row r="334" spans="25:25" x14ac:dyDescent="0.2">
      <c r="Y334" s="35">
        <v>34706667</v>
      </c>
    </row>
    <row r="335" spans="25:25" x14ac:dyDescent="0.2">
      <c r="Y335" s="35">
        <v>34706667</v>
      </c>
    </row>
    <row r="336" spans="25:25" x14ac:dyDescent="0.2">
      <c r="Y336" s="35">
        <v>34706667</v>
      </c>
    </row>
    <row r="337" spans="25:25" x14ac:dyDescent="0.2">
      <c r="Y337" s="35">
        <v>34706667</v>
      </c>
    </row>
    <row r="338" spans="25:25" x14ac:dyDescent="0.2">
      <c r="Y338" s="35">
        <v>34706667</v>
      </c>
    </row>
    <row r="339" spans="25:25" x14ac:dyDescent="0.2">
      <c r="Y339" s="35">
        <v>34706667</v>
      </c>
    </row>
    <row r="340" spans="25:25" x14ac:dyDescent="0.2">
      <c r="Y340" s="35">
        <v>34706667</v>
      </c>
    </row>
    <row r="341" spans="25:25" x14ac:dyDescent="0.2">
      <c r="Y341" s="35">
        <v>34706667</v>
      </c>
    </row>
    <row r="342" spans="25:25" x14ac:dyDescent="0.2">
      <c r="Y342" s="35">
        <v>34706667</v>
      </c>
    </row>
    <row r="343" spans="25:25" x14ac:dyDescent="0.2">
      <c r="Y343" s="35">
        <v>34706667</v>
      </c>
    </row>
    <row r="344" spans="25:25" x14ac:dyDescent="0.2">
      <c r="Y344" s="35">
        <v>34706667</v>
      </c>
    </row>
    <row r="345" spans="25:25" x14ac:dyDescent="0.2">
      <c r="Y345" s="35">
        <v>34706667</v>
      </c>
    </row>
    <row r="346" spans="25:25" x14ac:dyDescent="0.2">
      <c r="Y346" s="35">
        <v>34706667</v>
      </c>
    </row>
    <row r="347" spans="25:25" x14ac:dyDescent="0.2">
      <c r="Y347" s="35">
        <v>34706667</v>
      </c>
    </row>
    <row r="348" spans="25:25" x14ac:dyDescent="0.2">
      <c r="Y348" s="35">
        <v>34706667</v>
      </c>
    </row>
    <row r="349" spans="25:25" x14ac:dyDescent="0.2">
      <c r="Y349" s="35">
        <v>34706667</v>
      </c>
    </row>
    <row r="350" spans="25:25" x14ac:dyDescent="0.2">
      <c r="Y350" s="35">
        <v>34706667</v>
      </c>
    </row>
    <row r="351" spans="25:25" x14ac:dyDescent="0.2">
      <c r="Y351" s="35">
        <v>34706667</v>
      </c>
    </row>
    <row r="352" spans="25:25" x14ac:dyDescent="0.2">
      <c r="Y352" s="35">
        <v>34706667</v>
      </c>
    </row>
    <row r="353" spans="25:25" x14ac:dyDescent="0.2">
      <c r="Y353" s="35">
        <v>34706667</v>
      </c>
    </row>
    <row r="354" spans="25:25" x14ac:dyDescent="0.2">
      <c r="Y354" s="35">
        <v>34706667</v>
      </c>
    </row>
    <row r="355" spans="25:25" x14ac:dyDescent="0.2">
      <c r="Y355" s="35">
        <v>34706667</v>
      </c>
    </row>
    <row r="356" spans="25:25" x14ac:dyDescent="0.2">
      <c r="Y356" s="35">
        <v>34706667</v>
      </c>
    </row>
    <row r="357" spans="25:25" x14ac:dyDescent="0.2">
      <c r="Y357" s="35">
        <v>34706667</v>
      </c>
    </row>
    <row r="358" spans="25:25" x14ac:dyDescent="0.2">
      <c r="Y358" s="35">
        <v>34706667</v>
      </c>
    </row>
    <row r="359" spans="25:25" x14ac:dyDescent="0.2">
      <c r="Y359" s="35">
        <v>34706667</v>
      </c>
    </row>
    <row r="360" spans="25:25" x14ac:dyDescent="0.2">
      <c r="Y360" s="35">
        <v>34706667</v>
      </c>
    </row>
    <row r="361" spans="25:25" x14ac:dyDescent="0.2">
      <c r="Y361" s="35">
        <v>34706667</v>
      </c>
    </row>
    <row r="362" spans="25:25" x14ac:dyDescent="0.2">
      <c r="Y362" s="35">
        <v>34706667</v>
      </c>
    </row>
    <row r="363" spans="25:25" x14ac:dyDescent="0.2">
      <c r="Y363" s="35">
        <v>34706667</v>
      </c>
    </row>
    <row r="364" spans="25:25" x14ac:dyDescent="0.2">
      <c r="Y364" s="35">
        <v>34706667</v>
      </c>
    </row>
    <row r="365" spans="25:25" x14ac:dyDescent="0.2">
      <c r="Y365" s="35">
        <v>34706667</v>
      </c>
    </row>
    <row r="366" spans="25:25" x14ac:dyDescent="0.2">
      <c r="Y366" s="35">
        <v>34706667</v>
      </c>
    </row>
    <row r="367" spans="25:25" x14ac:dyDescent="0.2">
      <c r="Y367" s="35">
        <v>34706667</v>
      </c>
    </row>
    <row r="368" spans="25:25" x14ac:dyDescent="0.2">
      <c r="Y368" s="35">
        <v>34706667</v>
      </c>
    </row>
    <row r="369" spans="25:25" x14ac:dyDescent="0.2">
      <c r="Y369" s="35">
        <v>34706667</v>
      </c>
    </row>
    <row r="370" spans="25:25" x14ac:dyDescent="0.2">
      <c r="Y370" s="35">
        <v>34706667</v>
      </c>
    </row>
    <row r="371" spans="25:25" x14ac:dyDescent="0.2">
      <c r="Y371" s="35">
        <v>34706667</v>
      </c>
    </row>
    <row r="372" spans="25:25" x14ac:dyDescent="0.2">
      <c r="Y372" s="35">
        <v>34706667</v>
      </c>
    </row>
    <row r="373" spans="25:25" x14ac:dyDescent="0.2">
      <c r="Y373" s="35">
        <v>34706667</v>
      </c>
    </row>
    <row r="374" spans="25:25" x14ac:dyDescent="0.2">
      <c r="Y374" s="35">
        <v>34706667</v>
      </c>
    </row>
    <row r="375" spans="25:25" x14ac:dyDescent="0.2">
      <c r="Y375" s="35">
        <v>34706667</v>
      </c>
    </row>
    <row r="376" spans="25:25" x14ac:dyDescent="0.2">
      <c r="Y376" s="35">
        <v>34706667</v>
      </c>
    </row>
    <row r="377" spans="25:25" x14ac:dyDescent="0.2">
      <c r="Y377" s="35">
        <v>34706667</v>
      </c>
    </row>
    <row r="378" spans="25:25" x14ac:dyDescent="0.2">
      <c r="Y378" s="35">
        <v>34706667</v>
      </c>
    </row>
    <row r="379" spans="25:25" x14ac:dyDescent="0.2">
      <c r="Y379" s="35">
        <v>34706667</v>
      </c>
    </row>
    <row r="380" spans="25:25" x14ac:dyDescent="0.2">
      <c r="Y380" s="35">
        <v>34706667</v>
      </c>
    </row>
    <row r="381" spans="25:25" x14ac:dyDescent="0.2">
      <c r="Y381" s="35">
        <v>34706667</v>
      </c>
    </row>
    <row r="382" spans="25:25" x14ac:dyDescent="0.2">
      <c r="Y382" s="35">
        <v>34706667</v>
      </c>
    </row>
    <row r="383" spans="25:25" x14ac:dyDescent="0.2">
      <c r="Y383" s="35">
        <v>34706667</v>
      </c>
    </row>
    <row r="384" spans="25:25" x14ac:dyDescent="0.2">
      <c r="Y384" s="35">
        <v>34706667</v>
      </c>
    </row>
    <row r="385" spans="25:25" x14ac:dyDescent="0.2">
      <c r="Y385" s="35">
        <v>34706667</v>
      </c>
    </row>
    <row r="386" spans="25:25" x14ac:dyDescent="0.2">
      <c r="Y386" s="35">
        <v>34706667</v>
      </c>
    </row>
    <row r="387" spans="25:25" x14ac:dyDescent="0.2">
      <c r="Y387" s="35">
        <v>34706667</v>
      </c>
    </row>
    <row r="388" spans="25:25" x14ac:dyDescent="0.2">
      <c r="Y388" s="35">
        <v>34706667</v>
      </c>
    </row>
    <row r="389" spans="25:25" x14ac:dyDescent="0.2">
      <c r="Y389" s="35">
        <v>34706667</v>
      </c>
    </row>
    <row r="390" spans="25:25" x14ac:dyDescent="0.2">
      <c r="Y390" s="35">
        <v>34706667</v>
      </c>
    </row>
    <row r="391" spans="25:25" x14ac:dyDescent="0.2">
      <c r="Y391" s="35">
        <v>34706667</v>
      </c>
    </row>
    <row r="392" spans="25:25" x14ac:dyDescent="0.2">
      <c r="Y392" s="35">
        <v>34706667</v>
      </c>
    </row>
    <row r="393" spans="25:25" x14ac:dyDescent="0.2">
      <c r="Y393" s="35">
        <v>34706667</v>
      </c>
    </row>
    <row r="394" spans="25:25" x14ac:dyDescent="0.2">
      <c r="Y394" s="35">
        <v>34706667</v>
      </c>
    </row>
    <row r="395" spans="25:25" x14ac:dyDescent="0.2">
      <c r="Y395" s="35">
        <v>34706667</v>
      </c>
    </row>
    <row r="396" spans="25:25" x14ac:dyDescent="0.2">
      <c r="Y396" s="35">
        <v>34706667</v>
      </c>
    </row>
    <row r="397" spans="25:25" x14ac:dyDescent="0.2">
      <c r="Y397" s="35">
        <v>34706667</v>
      </c>
    </row>
    <row r="398" spans="25:25" x14ac:dyDescent="0.2">
      <c r="Y398" s="35">
        <v>34706667</v>
      </c>
    </row>
    <row r="399" spans="25:25" x14ac:dyDescent="0.2">
      <c r="Y399" s="35">
        <v>34706667</v>
      </c>
    </row>
    <row r="400" spans="25:25" x14ac:dyDescent="0.2">
      <c r="Y400" s="35">
        <v>34706667</v>
      </c>
    </row>
    <row r="401" spans="25:25" x14ac:dyDescent="0.2">
      <c r="Y401" s="35">
        <v>34706667</v>
      </c>
    </row>
    <row r="402" spans="25:25" x14ac:dyDescent="0.2">
      <c r="Y402" s="35">
        <v>34706667</v>
      </c>
    </row>
    <row r="403" spans="25:25" x14ac:dyDescent="0.2">
      <c r="Y403" s="35">
        <v>34706667</v>
      </c>
    </row>
    <row r="404" spans="25:25" x14ac:dyDescent="0.2">
      <c r="Y404" s="35">
        <v>34706667</v>
      </c>
    </row>
    <row r="405" spans="25:25" x14ac:dyDescent="0.2">
      <c r="Y405" s="35">
        <v>34706667</v>
      </c>
    </row>
    <row r="406" spans="25:25" x14ac:dyDescent="0.2">
      <c r="Y406" s="98">
        <v>34706667</v>
      </c>
    </row>
    <row r="407" spans="25:25" x14ac:dyDescent="0.2">
      <c r="Y407" s="98">
        <v>34706667</v>
      </c>
    </row>
    <row r="408" spans="25:25" x14ac:dyDescent="0.2">
      <c r="Y408" s="98">
        <v>34706667</v>
      </c>
    </row>
    <row r="409" spans="25:25" x14ac:dyDescent="0.2">
      <c r="Y409" s="35">
        <v>34706667</v>
      </c>
    </row>
  </sheetData>
  <mergeCells count="24">
    <mergeCell ref="D8:D17"/>
    <mergeCell ref="J15:K15"/>
    <mergeCell ref="J16:K16"/>
    <mergeCell ref="J18:K18"/>
    <mergeCell ref="U10:V10"/>
    <mergeCell ref="J8:K8"/>
    <mergeCell ref="J9:K9"/>
    <mergeCell ref="H8:I8"/>
    <mergeCell ref="S12:T12"/>
    <mergeCell ref="J10:K10"/>
    <mergeCell ref="J11:K11"/>
    <mergeCell ref="J12:K12"/>
    <mergeCell ref="J13:K13"/>
    <mergeCell ref="J14:K14"/>
    <mergeCell ref="A8:B17"/>
    <mergeCell ref="J17:K17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scale="78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1"/>
  <sheetViews>
    <sheetView rightToLeft="1" view="pageBreakPreview" zoomScaleNormal="100" zoomScaleSheetLayoutView="100" workbookViewId="0">
      <selection activeCell="H11" sqref="H1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21.75" customHeight="1" x14ac:dyDescent="0.2">
      <c r="A2" s="46" t="s">
        <v>185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14.45" customHeight="1" x14ac:dyDescent="0.2"/>
    <row r="5" spans="1:10" ht="14.45" customHeight="1" x14ac:dyDescent="0.2">
      <c r="A5" s="1" t="s">
        <v>235</v>
      </c>
      <c r="B5" s="47" t="s">
        <v>236</v>
      </c>
      <c r="C5" s="47"/>
      <c r="D5" s="47"/>
      <c r="E5" s="47"/>
      <c r="F5" s="47"/>
      <c r="G5" s="47"/>
      <c r="H5" s="47"/>
      <c r="I5" s="47"/>
      <c r="J5" s="47"/>
    </row>
    <row r="6" spans="1:10" ht="14.45" customHeight="1" x14ac:dyDescent="0.2">
      <c r="D6" s="48" t="s">
        <v>204</v>
      </c>
      <c r="E6" s="48"/>
      <c r="F6" s="48"/>
      <c r="H6" s="48" t="s">
        <v>205</v>
      </c>
      <c r="I6" s="48"/>
      <c r="J6" s="48"/>
    </row>
    <row r="7" spans="1:10" ht="36.4" customHeight="1" x14ac:dyDescent="0.2">
      <c r="A7" s="48" t="s">
        <v>237</v>
      </c>
      <c r="B7" s="48"/>
      <c r="D7" s="19" t="s">
        <v>238</v>
      </c>
      <c r="E7" s="3"/>
      <c r="F7" s="19" t="s">
        <v>239</v>
      </c>
      <c r="H7" s="19" t="s">
        <v>238</v>
      </c>
      <c r="I7" s="3"/>
      <c r="J7" s="19" t="s">
        <v>239</v>
      </c>
    </row>
    <row r="8" spans="1:10" ht="21.75" customHeight="1" x14ac:dyDescent="0.2">
      <c r="A8" s="50" t="s">
        <v>309</v>
      </c>
      <c r="B8" s="50"/>
      <c r="D8" s="6">
        <v>54501</v>
      </c>
      <c r="F8" s="39">
        <f>D8/$D$20</f>
        <v>1.1155159508490525E-7</v>
      </c>
      <c r="H8" s="6">
        <v>4458022</v>
      </c>
      <c r="J8" s="39">
        <f>H8/$H$20</f>
        <v>1.8327920120234246E-6</v>
      </c>
    </row>
    <row r="9" spans="1:10" ht="21.75" customHeight="1" x14ac:dyDescent="0.2">
      <c r="A9" s="52" t="s">
        <v>310</v>
      </c>
      <c r="B9" s="52"/>
      <c r="D9" s="24">
        <v>88459310535</v>
      </c>
      <c r="F9" s="45">
        <f>D9/$D$20</f>
        <v>0.18105680978863165</v>
      </c>
      <c r="H9" s="24">
        <v>463960207298</v>
      </c>
      <c r="J9" s="45">
        <f>H9/$H$20</f>
        <v>0.19074436192385472</v>
      </c>
    </row>
    <row r="10" spans="1:10" ht="21.75" customHeight="1" x14ac:dyDescent="0.2">
      <c r="A10" s="52" t="s">
        <v>298</v>
      </c>
      <c r="B10" s="52"/>
      <c r="D10" s="24">
        <v>48886896432</v>
      </c>
      <c r="F10" s="45">
        <f t="shared" ref="F10:F19" si="0">D10/$D$20</f>
        <v>0.10006075623823717</v>
      </c>
      <c r="H10" s="24">
        <v>69578836842</v>
      </c>
      <c r="J10" s="45">
        <f t="shared" ref="J10:J19" si="1">H10/$H$20</f>
        <v>2.8605407593300068E-2</v>
      </c>
    </row>
    <row r="11" spans="1:10" ht="21.75" customHeight="1" x14ac:dyDescent="0.2">
      <c r="A11" s="52" t="s">
        <v>299</v>
      </c>
      <c r="B11" s="52"/>
      <c r="D11" s="9">
        <v>7496</v>
      </c>
      <c r="F11" s="45">
        <f t="shared" si="0"/>
        <v>1.5342668148409199E-8</v>
      </c>
      <c r="H11" s="9">
        <v>481306</v>
      </c>
      <c r="J11" s="45">
        <f t="shared" si="1"/>
        <v>1.9787560315739726E-7</v>
      </c>
    </row>
    <row r="12" spans="1:10" ht="21.75" customHeight="1" x14ac:dyDescent="0.2">
      <c r="A12" s="52" t="s">
        <v>311</v>
      </c>
      <c r="B12" s="52"/>
      <c r="D12" s="24">
        <v>1274047</v>
      </c>
      <c r="F12" s="45">
        <f t="shared" si="0"/>
        <v>2.6076948140976913E-6</v>
      </c>
      <c r="H12" s="24">
        <v>181478556408</v>
      </c>
      <c r="J12" s="45">
        <f t="shared" si="1"/>
        <v>7.4609871494157029E-2</v>
      </c>
    </row>
    <row r="13" spans="1:10" ht="21.75" customHeight="1" x14ac:dyDescent="0.2">
      <c r="A13" s="52" t="s">
        <v>312</v>
      </c>
      <c r="B13" s="52"/>
      <c r="D13" s="24">
        <v>190828424319</v>
      </c>
      <c r="F13" s="45">
        <f t="shared" si="0"/>
        <v>0.39058393644747025</v>
      </c>
      <c r="H13" s="24">
        <v>869380062321</v>
      </c>
      <c r="J13" s="45">
        <f t="shared" si="1"/>
        <v>0.35742148280882324</v>
      </c>
    </row>
    <row r="14" spans="1:10" ht="21.75" customHeight="1" x14ac:dyDescent="0.2">
      <c r="A14" s="52" t="s">
        <v>313</v>
      </c>
      <c r="B14" s="52"/>
      <c r="D14" s="9">
        <v>317627</v>
      </c>
      <c r="F14" s="45">
        <f t="shared" si="0"/>
        <v>6.5011281429759458E-7</v>
      </c>
      <c r="H14" s="9">
        <v>16117188</v>
      </c>
      <c r="J14" s="45">
        <f t="shared" si="1"/>
        <v>6.6261345104801627E-6</v>
      </c>
    </row>
    <row r="15" spans="1:10" ht="21.75" customHeight="1" x14ac:dyDescent="0.2">
      <c r="A15" s="52" t="s">
        <v>20</v>
      </c>
      <c r="B15" s="52"/>
      <c r="D15" s="24">
        <v>60541165610</v>
      </c>
      <c r="F15" s="45">
        <f t="shared" si="0"/>
        <v>0.12391448949734704</v>
      </c>
      <c r="H15" s="24">
        <v>558373172131</v>
      </c>
      <c r="J15" s="45">
        <f t="shared" si="1"/>
        <v>0.22955963196455231</v>
      </c>
    </row>
    <row r="16" spans="1:10" ht="21.75" customHeight="1" x14ac:dyDescent="0.2">
      <c r="A16" s="52" t="s">
        <v>314</v>
      </c>
      <c r="B16" s="52"/>
      <c r="D16" s="24">
        <v>8095</v>
      </c>
      <c r="F16" s="45">
        <f t="shared" si="0"/>
        <v>1.6568689789404013E-8</v>
      </c>
      <c r="H16" s="24">
        <v>1166694</v>
      </c>
      <c r="J16" s="45">
        <f t="shared" si="1"/>
        <v>4.79653856278784E-7</v>
      </c>
    </row>
    <row r="17" spans="1:10" ht="21.75" customHeight="1" x14ac:dyDescent="0.2">
      <c r="A17" s="52" t="s">
        <v>315</v>
      </c>
      <c r="B17" s="52"/>
      <c r="D17" s="24">
        <v>84261221237</v>
      </c>
      <c r="F17" s="45">
        <f t="shared" si="0"/>
        <v>0.17246424162473062</v>
      </c>
      <c r="H17" s="24">
        <v>228221994275</v>
      </c>
      <c r="J17" s="45">
        <f t="shared" si="1"/>
        <v>9.3827138599871365E-2</v>
      </c>
    </row>
    <row r="18" spans="1:10" ht="21.75" customHeight="1" x14ac:dyDescent="0.2">
      <c r="A18" s="52" t="s">
        <v>316</v>
      </c>
      <c r="B18" s="52"/>
      <c r="D18" s="24">
        <v>21575</v>
      </c>
      <c r="F18" s="45">
        <f t="shared" si="0"/>
        <v>4.4159293663544358E-8</v>
      </c>
      <c r="H18" s="24">
        <v>42739999718</v>
      </c>
      <c r="J18" s="45">
        <f t="shared" si="1"/>
        <v>1.7571364626965461E-2</v>
      </c>
    </row>
    <row r="19" spans="1:10" ht="21.75" customHeight="1" x14ac:dyDescent="0.2">
      <c r="A19" s="52" t="s">
        <v>317</v>
      </c>
      <c r="B19" s="52"/>
      <c r="D19" s="9">
        <v>15593424801</v>
      </c>
      <c r="F19" s="45">
        <f t="shared" si="0"/>
        <v>3.1916320973708216E-2</v>
      </c>
      <c r="H19" s="9">
        <v>18611506989</v>
      </c>
      <c r="J19" s="45">
        <f t="shared" si="1"/>
        <v>7.6516045324938591E-3</v>
      </c>
    </row>
    <row r="20" spans="1:10" ht="21.75" customHeight="1" thickBot="1" x14ac:dyDescent="0.25">
      <c r="A20" s="56" t="s">
        <v>73</v>
      </c>
      <c r="B20" s="56"/>
      <c r="D20" s="16">
        <v>488572126275</v>
      </c>
      <c r="F20" s="63">
        <f>SUM(F8:F19)</f>
        <v>0.99999999999999989</v>
      </c>
      <c r="H20" s="16">
        <v>2432366559192</v>
      </c>
      <c r="J20" s="63">
        <f>SUM(J8:J19)</f>
        <v>1</v>
      </c>
    </row>
    <row r="21" spans="1:10" ht="13.5" thickTop="1" x14ac:dyDescent="0.2"/>
  </sheetData>
  <autoFilter ref="A7:J20" xr:uid="{00000000-0001-0000-0C00-000000000000}">
    <filterColumn colId="0" showButton="0"/>
  </autoFilter>
  <mergeCells count="20">
    <mergeCell ref="A20:B20"/>
    <mergeCell ref="A19:B19"/>
    <mergeCell ref="A18:B18"/>
    <mergeCell ref="A17:B17"/>
    <mergeCell ref="A10:B10"/>
    <mergeCell ref="A11:B11"/>
    <mergeCell ref="A12:B12"/>
    <mergeCell ref="A13:B13"/>
    <mergeCell ref="A14:B14"/>
    <mergeCell ref="A15:B15"/>
    <mergeCell ref="A16:B16"/>
    <mergeCell ref="A1:J1"/>
    <mergeCell ref="A2:J2"/>
    <mergeCell ref="A3:J3"/>
    <mergeCell ref="B5:J5"/>
    <mergeCell ref="D6:F6"/>
    <mergeCell ref="H6:J6"/>
    <mergeCell ref="A7:B7"/>
    <mergeCell ref="A8:B8"/>
    <mergeCell ref="A9:B9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130" zoomScaleNormal="100" zoomScaleSheetLayoutView="130" workbookViewId="0">
      <selection activeCell="A9" sqref="A9:F9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46" t="s">
        <v>0</v>
      </c>
      <c r="B1" s="46"/>
      <c r="C1" s="46"/>
      <c r="D1" s="46"/>
      <c r="E1" s="46"/>
      <c r="F1" s="46"/>
    </row>
    <row r="2" spans="1:6" ht="21.75" customHeight="1" x14ac:dyDescent="0.2">
      <c r="A2" s="46" t="s">
        <v>185</v>
      </c>
      <c r="B2" s="46"/>
      <c r="C2" s="46"/>
      <c r="D2" s="46"/>
      <c r="E2" s="46"/>
      <c r="F2" s="46"/>
    </row>
    <row r="3" spans="1:6" ht="21.75" customHeight="1" x14ac:dyDescent="0.2">
      <c r="A3" s="46" t="s">
        <v>2</v>
      </c>
      <c r="B3" s="46"/>
      <c r="C3" s="46"/>
      <c r="D3" s="46"/>
      <c r="E3" s="46"/>
      <c r="F3" s="46"/>
    </row>
    <row r="4" spans="1:6" ht="14.45" customHeight="1" x14ac:dyDescent="0.2"/>
    <row r="5" spans="1:6" ht="29.1" customHeight="1" x14ac:dyDescent="0.2">
      <c r="A5" s="1" t="s">
        <v>240</v>
      </c>
      <c r="B5" s="47" t="s">
        <v>200</v>
      </c>
      <c r="C5" s="47"/>
      <c r="D5" s="47"/>
      <c r="E5" s="47"/>
      <c r="F5" s="47"/>
    </row>
    <row r="6" spans="1:6" ht="14.45" customHeight="1" x14ac:dyDescent="0.2">
      <c r="D6" s="2" t="s">
        <v>204</v>
      </c>
      <c r="F6" s="2" t="s">
        <v>9</v>
      </c>
    </row>
    <row r="7" spans="1:6" ht="14.45" customHeight="1" x14ac:dyDescent="0.2">
      <c r="A7" s="48" t="s">
        <v>200</v>
      </c>
      <c r="B7" s="48"/>
      <c r="D7" s="4" t="s">
        <v>182</v>
      </c>
      <c r="F7" s="4" t="s">
        <v>182</v>
      </c>
    </row>
    <row r="8" spans="1:6" ht="21.75" customHeight="1" x14ac:dyDescent="0.2">
      <c r="A8" s="50" t="s">
        <v>200</v>
      </c>
      <c r="B8" s="50"/>
      <c r="D8" s="6">
        <v>0</v>
      </c>
      <c r="F8" s="6">
        <v>57669524</v>
      </c>
    </row>
    <row r="9" spans="1:6" ht="21.75" customHeight="1" x14ac:dyDescent="0.2">
      <c r="A9" s="52" t="s">
        <v>241</v>
      </c>
      <c r="B9" s="52"/>
      <c r="D9" s="9">
        <v>0</v>
      </c>
      <c r="F9" s="9">
        <v>851917441</v>
      </c>
    </row>
    <row r="10" spans="1:6" ht="21.75" customHeight="1" x14ac:dyDescent="0.2">
      <c r="A10" s="54" t="s">
        <v>242</v>
      </c>
      <c r="B10" s="54"/>
      <c r="D10" s="13">
        <v>12464458</v>
      </c>
      <c r="F10" s="13">
        <v>66314788</v>
      </c>
    </row>
    <row r="11" spans="1:6" ht="21.75" customHeight="1" x14ac:dyDescent="0.2">
      <c r="A11" s="56" t="s">
        <v>73</v>
      </c>
      <c r="B11" s="56"/>
      <c r="D11" s="16">
        <v>12464458</v>
      </c>
      <c r="F11" s="16">
        <v>975901753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5"/>
  <sheetViews>
    <sheetView rightToLeft="1" workbookViewId="0">
      <selection activeCell="S15" sqref="S15"/>
    </sheetView>
  </sheetViews>
  <sheetFormatPr defaultRowHeight="12.75" x14ac:dyDescent="0.2"/>
  <cols>
    <col min="1" max="1" width="24.285156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.140625" bestFit="1" customWidth="1"/>
    <col min="10" max="10" width="1.28515625" customWidth="1"/>
    <col min="11" max="11" width="12.7109375" bestFit="1" customWidth="1"/>
    <col min="12" max="12" width="1.28515625" customWidth="1"/>
    <col min="13" max="13" width="20.140625" bestFit="1" customWidth="1"/>
    <col min="14" max="14" width="1.28515625" customWidth="1"/>
    <col min="15" max="15" width="19.140625" bestFit="1" customWidth="1"/>
    <col min="16" max="16" width="1.28515625" customWidth="1"/>
    <col min="17" max="17" width="12.7109375" bestFit="1" customWidth="1"/>
    <col min="18" max="18" width="1.28515625" customWidth="1"/>
    <col min="19" max="19" width="20.140625" bestFit="1" customWidth="1"/>
    <col min="20" max="20" width="0.28515625" customWidth="1"/>
  </cols>
  <sheetData>
    <row r="1" spans="1:19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19" ht="21.75" customHeight="1" x14ac:dyDescent="0.2">
      <c r="A2" s="46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1:19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4" spans="1:19" ht="14.45" customHeight="1" x14ac:dyDescent="0.2"/>
    <row r="5" spans="1:19" ht="14.45" customHeight="1" x14ac:dyDescent="0.2">
      <c r="A5" s="47" t="s">
        <v>207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</row>
    <row r="6" spans="1:19" ht="14.45" customHeight="1" x14ac:dyDescent="0.2">
      <c r="A6" s="48" t="s">
        <v>75</v>
      </c>
      <c r="C6" s="48" t="s">
        <v>243</v>
      </c>
      <c r="D6" s="48"/>
      <c r="E6" s="48"/>
      <c r="F6" s="48"/>
      <c r="G6" s="48"/>
      <c r="I6" s="48" t="s">
        <v>204</v>
      </c>
      <c r="J6" s="48"/>
      <c r="K6" s="48"/>
      <c r="L6" s="48"/>
      <c r="M6" s="48"/>
      <c r="O6" s="48" t="s">
        <v>205</v>
      </c>
      <c r="P6" s="48"/>
      <c r="Q6" s="48"/>
      <c r="R6" s="48"/>
      <c r="S6" s="48"/>
    </row>
    <row r="7" spans="1:19" ht="29.1" customHeight="1" x14ac:dyDescent="0.2">
      <c r="A7" s="48"/>
      <c r="C7" s="19" t="s">
        <v>244</v>
      </c>
      <c r="D7" s="3"/>
      <c r="E7" s="19" t="s">
        <v>245</v>
      </c>
      <c r="F7" s="3"/>
      <c r="G7" s="19" t="s">
        <v>246</v>
      </c>
      <c r="I7" s="19" t="s">
        <v>247</v>
      </c>
      <c r="J7" s="3"/>
      <c r="K7" s="19" t="s">
        <v>248</v>
      </c>
      <c r="L7" s="3"/>
      <c r="M7" s="19" t="s">
        <v>249</v>
      </c>
      <c r="O7" s="19" t="s">
        <v>247</v>
      </c>
      <c r="P7" s="3"/>
      <c r="Q7" s="19" t="s">
        <v>248</v>
      </c>
      <c r="R7" s="3"/>
      <c r="S7" s="19" t="s">
        <v>249</v>
      </c>
    </row>
    <row r="8" spans="1:19" ht="21.75" customHeight="1" x14ac:dyDescent="0.2">
      <c r="A8" s="5" t="s">
        <v>47</v>
      </c>
      <c r="C8" s="5" t="s">
        <v>250</v>
      </c>
      <c r="E8" s="6">
        <v>4400000</v>
      </c>
      <c r="G8" s="6">
        <v>1500</v>
      </c>
      <c r="I8" s="27">
        <v>0</v>
      </c>
      <c r="J8" s="26"/>
      <c r="K8" s="27">
        <v>0</v>
      </c>
      <c r="L8" s="26"/>
      <c r="M8" s="27">
        <v>0</v>
      </c>
      <c r="N8" s="26"/>
      <c r="O8" s="27">
        <v>6600000000</v>
      </c>
      <c r="P8" s="26"/>
      <c r="Q8" s="27">
        <v>0</v>
      </c>
      <c r="R8" s="26"/>
      <c r="S8" s="27">
        <v>6600000000</v>
      </c>
    </row>
    <row r="9" spans="1:19" ht="21.75" customHeight="1" x14ac:dyDescent="0.2">
      <c r="A9" s="8" t="s">
        <v>32</v>
      </c>
      <c r="C9" s="8" t="s">
        <v>251</v>
      </c>
      <c r="E9" s="9">
        <v>1000000</v>
      </c>
      <c r="G9" s="9">
        <v>6928</v>
      </c>
      <c r="I9" s="28">
        <v>6928000000</v>
      </c>
      <c r="J9" s="26"/>
      <c r="K9" s="28">
        <v>464817891</v>
      </c>
      <c r="L9" s="26"/>
      <c r="M9" s="28">
        <v>6463182109</v>
      </c>
      <c r="N9" s="26"/>
      <c r="O9" s="28">
        <v>6928000000</v>
      </c>
      <c r="P9" s="26"/>
      <c r="Q9" s="28">
        <v>464817891</v>
      </c>
      <c r="R9" s="26"/>
      <c r="S9" s="28">
        <v>6463182109</v>
      </c>
    </row>
    <row r="10" spans="1:19" ht="21.75" customHeight="1" x14ac:dyDescent="0.2">
      <c r="A10" s="8" t="s">
        <v>69</v>
      </c>
      <c r="C10" s="8" t="s">
        <v>7</v>
      </c>
      <c r="E10" s="9">
        <v>5417095</v>
      </c>
      <c r="G10" s="9">
        <v>200</v>
      </c>
      <c r="I10" s="28">
        <v>0</v>
      </c>
      <c r="J10" s="26"/>
      <c r="K10" s="28">
        <v>0</v>
      </c>
      <c r="L10" s="26"/>
      <c r="M10" s="28">
        <v>0</v>
      </c>
      <c r="N10" s="26"/>
      <c r="O10" s="28">
        <v>1083419000</v>
      </c>
      <c r="P10" s="26"/>
      <c r="Q10" s="28">
        <v>64223291</v>
      </c>
      <c r="R10" s="26"/>
      <c r="S10" s="28">
        <v>1019195709</v>
      </c>
    </row>
    <row r="11" spans="1:19" ht="21.75" customHeight="1" x14ac:dyDescent="0.2">
      <c r="A11" s="8" t="s">
        <v>34</v>
      </c>
      <c r="C11" s="8" t="s">
        <v>252</v>
      </c>
      <c r="E11" s="9">
        <v>83535415</v>
      </c>
      <c r="G11" s="9">
        <v>540</v>
      </c>
      <c r="I11" s="28">
        <v>0</v>
      </c>
      <c r="J11" s="26"/>
      <c r="K11" s="28">
        <v>0</v>
      </c>
      <c r="L11" s="26"/>
      <c r="M11" s="28">
        <v>0</v>
      </c>
      <c r="N11" s="26"/>
      <c r="O11" s="28">
        <v>45109124100</v>
      </c>
      <c r="P11" s="26"/>
      <c r="Q11" s="28">
        <v>0</v>
      </c>
      <c r="R11" s="26"/>
      <c r="S11" s="28">
        <v>45109124100</v>
      </c>
    </row>
    <row r="12" spans="1:19" ht="21.75" customHeight="1" x14ac:dyDescent="0.2">
      <c r="A12" s="8" t="s">
        <v>35</v>
      </c>
      <c r="C12" s="8" t="s">
        <v>253</v>
      </c>
      <c r="E12" s="9">
        <v>1747</v>
      </c>
      <c r="G12" s="9">
        <v>1000</v>
      </c>
      <c r="I12" s="28">
        <v>0</v>
      </c>
      <c r="J12" s="26"/>
      <c r="K12" s="28">
        <v>0</v>
      </c>
      <c r="L12" s="26"/>
      <c r="M12" s="28">
        <v>0</v>
      </c>
      <c r="N12" s="26"/>
      <c r="O12" s="28">
        <v>1747000</v>
      </c>
      <c r="P12" s="26"/>
      <c r="Q12" s="28">
        <v>65642</v>
      </c>
      <c r="R12" s="26"/>
      <c r="S12" s="28">
        <v>1681358</v>
      </c>
    </row>
    <row r="13" spans="1:19" ht="21.75" customHeight="1" x14ac:dyDescent="0.2">
      <c r="A13" s="8" t="s">
        <v>38</v>
      </c>
      <c r="C13" s="8" t="s">
        <v>254</v>
      </c>
      <c r="E13" s="9">
        <v>1216959</v>
      </c>
      <c r="G13" s="9">
        <v>1875</v>
      </c>
      <c r="I13" s="28">
        <v>0</v>
      </c>
      <c r="J13" s="26"/>
      <c r="K13" s="28">
        <v>0</v>
      </c>
      <c r="L13" s="26"/>
      <c r="M13" s="28">
        <v>0</v>
      </c>
      <c r="N13" s="26"/>
      <c r="O13" s="28">
        <v>2281798125</v>
      </c>
      <c r="P13" s="26"/>
      <c r="Q13" s="28">
        <v>7787707</v>
      </c>
      <c r="R13" s="26"/>
      <c r="S13" s="28">
        <v>2274010418</v>
      </c>
    </row>
    <row r="14" spans="1:19" ht="21.75" customHeight="1" x14ac:dyDescent="0.2">
      <c r="A14" s="11" t="s">
        <v>23</v>
      </c>
      <c r="C14" s="36" t="s">
        <v>255</v>
      </c>
      <c r="E14" s="25">
        <v>17190906</v>
      </c>
      <c r="G14" s="25">
        <v>116</v>
      </c>
      <c r="I14" s="29">
        <v>0</v>
      </c>
      <c r="J14" s="26"/>
      <c r="K14" s="29">
        <v>0</v>
      </c>
      <c r="L14" s="26"/>
      <c r="M14" s="29">
        <v>0</v>
      </c>
      <c r="N14" s="26"/>
      <c r="O14" s="29">
        <v>1994145096</v>
      </c>
      <c r="P14" s="26"/>
      <c r="Q14" s="29">
        <v>0</v>
      </c>
      <c r="R14" s="26"/>
      <c r="S14" s="29">
        <v>1994145096</v>
      </c>
    </row>
    <row r="15" spans="1:19" ht="21.75" customHeight="1" x14ac:dyDescent="0.2">
      <c r="A15" s="15" t="s">
        <v>73</v>
      </c>
      <c r="C15" s="25"/>
      <c r="E15" s="25"/>
      <c r="G15" s="25"/>
      <c r="I15" s="31">
        <v>6928000000</v>
      </c>
      <c r="J15" s="26"/>
      <c r="K15" s="31">
        <v>464817891</v>
      </c>
      <c r="L15" s="26"/>
      <c r="M15" s="31">
        <v>6463182109</v>
      </c>
      <c r="N15" s="26"/>
      <c r="O15" s="31">
        <v>63998233321</v>
      </c>
      <c r="P15" s="26"/>
      <c r="Q15" s="31">
        <v>536894531</v>
      </c>
      <c r="R15" s="26"/>
      <c r="S15" s="31">
        <v>63461338790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ht="21.75" customHeight="1" x14ac:dyDescent="0.2">
      <c r="A2" s="46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ht="14.45" customHeight="1" x14ac:dyDescent="0.2"/>
    <row r="5" spans="1:11" ht="14.45" customHeight="1" x14ac:dyDescent="0.2">
      <c r="A5" s="47" t="s">
        <v>213</v>
      </c>
      <c r="B5" s="47"/>
      <c r="C5" s="47"/>
      <c r="D5" s="47"/>
      <c r="E5" s="47"/>
      <c r="F5" s="47"/>
      <c r="G5" s="47"/>
      <c r="H5" s="47"/>
      <c r="I5" s="47"/>
      <c r="J5" s="47"/>
      <c r="K5" s="47"/>
    </row>
    <row r="6" spans="1:11" ht="14.45" customHeight="1" x14ac:dyDescent="0.2">
      <c r="I6" s="2" t="s">
        <v>204</v>
      </c>
      <c r="K6" s="2" t="s">
        <v>205</v>
      </c>
    </row>
    <row r="7" spans="1:11" ht="29.1" customHeight="1" x14ac:dyDescent="0.2">
      <c r="A7" s="2" t="s">
        <v>256</v>
      </c>
      <c r="C7" s="18" t="s">
        <v>257</v>
      </c>
      <c r="E7" s="18" t="s">
        <v>258</v>
      </c>
      <c r="G7" s="18" t="s">
        <v>259</v>
      </c>
      <c r="I7" s="19" t="s">
        <v>260</v>
      </c>
      <c r="K7" s="19" t="s">
        <v>260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8"/>
  <sheetViews>
    <sheetView rightToLeft="1" view="pageBreakPreview" topLeftCell="A4" zoomScaleNormal="90" zoomScaleSheetLayoutView="100" workbookViewId="0">
      <selection activeCell="T28" sqref="T28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6" bestFit="1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7.7109375" bestFit="1" customWidth="1"/>
    <col min="17" max="17" width="1.28515625" customWidth="1"/>
    <col min="18" max="18" width="10.42578125" customWidth="1"/>
    <col min="19" max="19" width="1.28515625" customWidth="1"/>
    <col min="20" max="20" width="17.7109375" bestFit="1" customWidth="1"/>
    <col min="21" max="21" width="0.28515625" customWidth="1"/>
  </cols>
  <sheetData>
    <row r="1" spans="1:20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20" ht="21.75" customHeight="1" x14ac:dyDescent="0.2">
      <c r="A2" s="46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</row>
    <row r="4" spans="1:20" ht="14.45" customHeight="1" x14ac:dyDescent="0.2"/>
    <row r="5" spans="1:20" ht="14.45" customHeight="1" x14ac:dyDescent="0.2">
      <c r="A5" s="47" t="s">
        <v>261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1:20" ht="14.45" customHeight="1" x14ac:dyDescent="0.2">
      <c r="A6" s="48" t="s">
        <v>188</v>
      </c>
      <c r="J6" s="48" t="s">
        <v>204</v>
      </c>
      <c r="K6" s="48"/>
      <c r="L6" s="48"/>
      <c r="M6" s="48"/>
      <c r="N6" s="48"/>
      <c r="P6" s="48" t="s">
        <v>205</v>
      </c>
      <c r="Q6" s="48"/>
      <c r="R6" s="48"/>
      <c r="S6" s="48"/>
      <c r="T6" s="48"/>
    </row>
    <row r="7" spans="1:20" ht="29.1" customHeight="1" x14ac:dyDescent="0.2">
      <c r="A7" s="48"/>
      <c r="C7" s="18" t="s">
        <v>262</v>
      </c>
      <c r="E7" s="58" t="s">
        <v>110</v>
      </c>
      <c r="F7" s="58"/>
      <c r="H7" s="18" t="s">
        <v>263</v>
      </c>
      <c r="J7" s="19" t="s">
        <v>264</v>
      </c>
      <c r="K7" s="3"/>
      <c r="L7" s="19" t="s">
        <v>248</v>
      </c>
      <c r="M7" s="3"/>
      <c r="N7" s="19" t="s">
        <v>265</v>
      </c>
      <c r="P7" s="19" t="s">
        <v>264</v>
      </c>
      <c r="Q7" s="3"/>
      <c r="R7" s="19" t="s">
        <v>248</v>
      </c>
      <c r="S7" s="3"/>
      <c r="T7" s="19" t="s">
        <v>265</v>
      </c>
    </row>
    <row r="8" spans="1:20" ht="21.75" customHeight="1" x14ac:dyDescent="0.2">
      <c r="A8" s="5" t="s">
        <v>122</v>
      </c>
      <c r="C8" s="3"/>
      <c r="E8" s="5" t="s">
        <v>124</v>
      </c>
      <c r="F8" s="3"/>
      <c r="H8" s="20">
        <v>23</v>
      </c>
      <c r="J8" s="6">
        <v>27239384363</v>
      </c>
      <c r="L8" s="6">
        <v>0</v>
      </c>
      <c r="N8" s="6">
        <v>27239384363</v>
      </c>
      <c r="P8" s="6">
        <v>45600064323</v>
      </c>
      <c r="R8" s="6">
        <v>0</v>
      </c>
      <c r="T8" s="6">
        <v>45600064323</v>
      </c>
    </row>
    <row r="9" spans="1:20" ht="21.75" customHeight="1" x14ac:dyDescent="0.2">
      <c r="A9" s="8" t="s">
        <v>125</v>
      </c>
      <c r="E9" s="8" t="s">
        <v>127</v>
      </c>
      <c r="H9" s="21">
        <v>23</v>
      </c>
      <c r="J9" s="9">
        <v>28469083510</v>
      </c>
      <c r="L9" s="9">
        <v>0</v>
      </c>
      <c r="N9" s="9">
        <v>28469083510</v>
      </c>
      <c r="P9" s="9">
        <v>75822516250</v>
      </c>
      <c r="R9" s="9">
        <v>0</v>
      </c>
      <c r="T9" s="9">
        <v>75822516250</v>
      </c>
    </row>
    <row r="10" spans="1:20" ht="21.75" customHeight="1" x14ac:dyDescent="0.2">
      <c r="A10" s="8" t="s">
        <v>161</v>
      </c>
      <c r="E10" s="8" t="s">
        <v>163</v>
      </c>
      <c r="H10" s="21">
        <v>23</v>
      </c>
      <c r="J10" s="9">
        <v>22084298808</v>
      </c>
      <c r="L10" s="9">
        <v>0</v>
      </c>
      <c r="N10" s="9">
        <v>22084298808</v>
      </c>
      <c r="P10" s="9">
        <v>246640676510</v>
      </c>
      <c r="R10" s="9">
        <v>0</v>
      </c>
      <c r="T10" s="9">
        <v>246640676510</v>
      </c>
    </row>
    <row r="11" spans="1:20" ht="21.75" customHeight="1" x14ac:dyDescent="0.2">
      <c r="A11" s="8" t="s">
        <v>158</v>
      </c>
      <c r="E11" s="8" t="s">
        <v>160</v>
      </c>
      <c r="H11" s="21">
        <v>23</v>
      </c>
      <c r="J11" s="9">
        <v>24431587830</v>
      </c>
      <c r="L11" s="9">
        <v>0</v>
      </c>
      <c r="N11" s="9">
        <v>24431587830</v>
      </c>
      <c r="P11" s="9">
        <v>148928857022</v>
      </c>
      <c r="R11" s="9">
        <v>0</v>
      </c>
      <c r="T11" s="9">
        <v>148928857022</v>
      </c>
    </row>
    <row r="12" spans="1:20" ht="21.75" customHeight="1" x14ac:dyDescent="0.2">
      <c r="A12" s="8" t="s">
        <v>155</v>
      </c>
      <c r="E12" s="8" t="s">
        <v>157</v>
      </c>
      <c r="H12" s="21">
        <v>23</v>
      </c>
      <c r="J12" s="9">
        <v>55752777612</v>
      </c>
      <c r="L12" s="9">
        <v>0</v>
      </c>
      <c r="N12" s="9">
        <v>55752777612</v>
      </c>
      <c r="P12" s="9">
        <v>336807251270</v>
      </c>
      <c r="R12" s="9">
        <v>0</v>
      </c>
      <c r="T12" s="9">
        <v>336807251270</v>
      </c>
    </row>
    <row r="13" spans="1:20" ht="21.75" customHeight="1" x14ac:dyDescent="0.2">
      <c r="A13" s="8" t="s">
        <v>119</v>
      </c>
      <c r="E13" s="8" t="s">
        <v>121</v>
      </c>
      <c r="H13" s="21">
        <v>23</v>
      </c>
      <c r="J13" s="9">
        <v>46395292265</v>
      </c>
      <c r="L13" s="9">
        <v>0</v>
      </c>
      <c r="N13" s="9">
        <v>46395292265</v>
      </c>
      <c r="P13" s="9">
        <v>268236249584</v>
      </c>
      <c r="R13" s="9">
        <v>0</v>
      </c>
      <c r="T13" s="9">
        <v>268236249584</v>
      </c>
    </row>
    <row r="14" spans="1:20" ht="21.75" customHeight="1" x14ac:dyDescent="0.2">
      <c r="A14" s="8" t="s">
        <v>152</v>
      </c>
      <c r="E14" s="8" t="s">
        <v>154</v>
      </c>
      <c r="H14" s="21">
        <v>23</v>
      </c>
      <c r="J14" s="9">
        <v>22606409355</v>
      </c>
      <c r="L14" s="9">
        <v>0</v>
      </c>
      <c r="N14" s="9">
        <v>22606409355</v>
      </c>
      <c r="P14" s="9">
        <v>125524713669</v>
      </c>
      <c r="R14" s="9">
        <v>0</v>
      </c>
      <c r="T14" s="9">
        <v>125524713669</v>
      </c>
    </row>
    <row r="15" spans="1:20" ht="21.75" customHeight="1" x14ac:dyDescent="0.2">
      <c r="A15" s="8" t="s">
        <v>149</v>
      </c>
      <c r="E15" s="8" t="s">
        <v>151</v>
      </c>
      <c r="H15" s="21">
        <v>23</v>
      </c>
      <c r="J15" s="9">
        <v>32962101795</v>
      </c>
      <c r="L15" s="9">
        <v>0</v>
      </c>
      <c r="N15" s="9">
        <v>32962101795</v>
      </c>
      <c r="P15" s="9">
        <v>193062837074</v>
      </c>
      <c r="R15" s="9">
        <v>0</v>
      </c>
      <c r="T15" s="9">
        <v>193062837074</v>
      </c>
    </row>
    <row r="16" spans="1:20" ht="21.75" customHeight="1" x14ac:dyDescent="0.2">
      <c r="A16" s="8" t="s">
        <v>225</v>
      </c>
      <c r="E16" s="8" t="s">
        <v>252</v>
      </c>
      <c r="H16" s="21">
        <v>23</v>
      </c>
      <c r="J16" s="9">
        <v>0</v>
      </c>
      <c r="L16" s="9">
        <v>0</v>
      </c>
      <c r="N16" s="9">
        <v>0</v>
      </c>
      <c r="P16" s="9">
        <v>2522904234</v>
      </c>
      <c r="R16" s="9">
        <v>0</v>
      </c>
      <c r="T16" s="9">
        <v>2522904234</v>
      </c>
    </row>
    <row r="17" spans="1:20" ht="21.75" customHeight="1" x14ac:dyDescent="0.2">
      <c r="A17" s="8" t="s">
        <v>146</v>
      </c>
      <c r="E17" s="8" t="s">
        <v>148</v>
      </c>
      <c r="H17" s="21">
        <v>23</v>
      </c>
      <c r="J17" s="9">
        <v>4251789014</v>
      </c>
      <c r="L17" s="9">
        <v>0</v>
      </c>
      <c r="N17" s="9">
        <v>4251789014</v>
      </c>
      <c r="P17" s="9">
        <v>26222421415</v>
      </c>
      <c r="R17" s="9">
        <v>0</v>
      </c>
      <c r="T17" s="9">
        <v>26222421415</v>
      </c>
    </row>
    <row r="18" spans="1:20" ht="21.75" customHeight="1" x14ac:dyDescent="0.2">
      <c r="A18" s="8" t="s">
        <v>143</v>
      </c>
      <c r="E18" s="8" t="s">
        <v>145</v>
      </c>
      <c r="H18" s="21">
        <v>23</v>
      </c>
      <c r="J18" s="9">
        <v>5334784070</v>
      </c>
      <c r="L18" s="9">
        <v>0</v>
      </c>
      <c r="N18" s="9">
        <v>5334784070</v>
      </c>
      <c r="P18" s="9">
        <v>31522094257</v>
      </c>
      <c r="R18" s="9">
        <v>0</v>
      </c>
      <c r="T18" s="9">
        <v>31522094257</v>
      </c>
    </row>
    <row r="19" spans="1:20" ht="21.75" customHeight="1" x14ac:dyDescent="0.2">
      <c r="A19" s="8" t="s">
        <v>128</v>
      </c>
      <c r="E19" s="8" t="s">
        <v>130</v>
      </c>
      <c r="H19" s="21">
        <v>23</v>
      </c>
      <c r="J19" s="9">
        <v>6627154429</v>
      </c>
      <c r="L19" s="9">
        <v>0</v>
      </c>
      <c r="N19" s="9">
        <v>6627154429</v>
      </c>
      <c r="P19" s="9">
        <v>37919284753</v>
      </c>
      <c r="R19" s="9">
        <v>0</v>
      </c>
      <c r="T19" s="9">
        <v>37919284753</v>
      </c>
    </row>
    <row r="20" spans="1:20" ht="21.75" customHeight="1" x14ac:dyDescent="0.2">
      <c r="A20" s="8" t="s">
        <v>140</v>
      </c>
      <c r="E20" s="8" t="s">
        <v>142</v>
      </c>
      <c r="H20" s="21">
        <v>20.5</v>
      </c>
      <c r="J20" s="9">
        <v>6508696886</v>
      </c>
      <c r="L20" s="9">
        <v>0</v>
      </c>
      <c r="N20" s="9">
        <v>6508696886</v>
      </c>
      <c r="P20" s="9">
        <v>38826727219</v>
      </c>
      <c r="R20" s="9">
        <v>0</v>
      </c>
      <c r="T20" s="9">
        <v>38826727219</v>
      </c>
    </row>
    <row r="21" spans="1:20" ht="21.75" customHeight="1" x14ac:dyDescent="0.2">
      <c r="A21" s="8" t="s">
        <v>131</v>
      </c>
      <c r="E21" s="8" t="s">
        <v>133</v>
      </c>
      <c r="H21" s="21">
        <v>18</v>
      </c>
      <c r="J21" s="9">
        <v>20985771107</v>
      </c>
      <c r="L21" s="9">
        <v>0</v>
      </c>
      <c r="N21" s="9">
        <v>20985771107</v>
      </c>
      <c r="P21" s="9">
        <v>121978373602</v>
      </c>
      <c r="R21" s="9">
        <v>0</v>
      </c>
      <c r="T21" s="9">
        <v>121978373602</v>
      </c>
    </row>
    <row r="22" spans="1:20" ht="21.75" customHeight="1" x14ac:dyDescent="0.2">
      <c r="A22" s="8" t="s">
        <v>137</v>
      </c>
      <c r="E22" s="8" t="s">
        <v>139</v>
      </c>
      <c r="H22" s="21">
        <v>18</v>
      </c>
      <c r="J22" s="9">
        <v>12306751887</v>
      </c>
      <c r="L22" s="9">
        <v>0</v>
      </c>
      <c r="N22" s="9">
        <v>12306751887</v>
      </c>
      <c r="P22" s="9">
        <v>73283069910</v>
      </c>
      <c r="R22" s="9">
        <v>0</v>
      </c>
      <c r="T22" s="9">
        <v>73283069910</v>
      </c>
    </row>
    <row r="23" spans="1:20" ht="21.75" customHeight="1" x14ac:dyDescent="0.2">
      <c r="A23" s="8" t="s">
        <v>112</v>
      </c>
      <c r="E23" s="8" t="s">
        <v>115</v>
      </c>
      <c r="H23" s="21">
        <v>19</v>
      </c>
      <c r="J23" s="9">
        <v>99700570589</v>
      </c>
      <c r="L23" s="9">
        <v>0</v>
      </c>
      <c r="N23" s="9">
        <v>99700570589</v>
      </c>
      <c r="P23" s="9">
        <v>520372913895</v>
      </c>
      <c r="R23" s="9">
        <v>0</v>
      </c>
      <c r="T23" s="9">
        <v>520372913895</v>
      </c>
    </row>
    <row r="24" spans="1:20" ht="21.75" customHeight="1" x14ac:dyDescent="0.2">
      <c r="A24" s="8" t="s">
        <v>134</v>
      </c>
      <c r="E24" s="8" t="s">
        <v>136</v>
      </c>
      <c r="H24" s="21">
        <v>18</v>
      </c>
      <c r="J24" s="9">
        <v>11798154515</v>
      </c>
      <c r="L24" s="9">
        <v>0</v>
      </c>
      <c r="N24" s="9">
        <v>11798154515</v>
      </c>
      <c r="P24" s="9">
        <v>65520303981</v>
      </c>
      <c r="R24" s="9">
        <v>0</v>
      </c>
      <c r="T24" s="9">
        <v>65520303981</v>
      </c>
    </row>
    <row r="25" spans="1:20" ht="21.75" customHeight="1" x14ac:dyDescent="0.2">
      <c r="A25" s="8" t="s">
        <v>223</v>
      </c>
      <c r="E25" s="8" t="s">
        <v>266</v>
      </c>
      <c r="H25" s="21">
        <v>19</v>
      </c>
      <c r="J25" s="9">
        <v>0</v>
      </c>
      <c r="L25" s="9">
        <v>0</v>
      </c>
      <c r="N25" s="9">
        <v>0</v>
      </c>
      <c r="P25" s="9">
        <v>164646435579</v>
      </c>
      <c r="R25" s="9">
        <v>0</v>
      </c>
      <c r="T25" s="9">
        <v>164646435579</v>
      </c>
    </row>
    <row r="26" spans="1:20" ht="21.75" customHeight="1" x14ac:dyDescent="0.2">
      <c r="A26" s="8" t="s">
        <v>222</v>
      </c>
      <c r="E26" s="8" t="s">
        <v>267</v>
      </c>
      <c r="H26" s="21">
        <v>19</v>
      </c>
      <c r="J26" s="9">
        <v>0</v>
      </c>
      <c r="L26" s="9">
        <v>0</v>
      </c>
      <c r="N26" s="9">
        <v>0</v>
      </c>
      <c r="P26" s="9">
        <v>171739358966</v>
      </c>
      <c r="R26" s="9">
        <v>0</v>
      </c>
      <c r="T26" s="9">
        <v>171739358966</v>
      </c>
    </row>
    <row r="27" spans="1:20" ht="21.75" customHeight="1" x14ac:dyDescent="0.2">
      <c r="A27" s="11" t="s">
        <v>221</v>
      </c>
      <c r="C27" s="38"/>
      <c r="E27" s="36" t="s">
        <v>268</v>
      </c>
      <c r="H27" s="37">
        <v>20</v>
      </c>
      <c r="J27" s="13">
        <v>0</v>
      </c>
      <c r="L27" s="13">
        <v>0</v>
      </c>
      <c r="N27" s="13">
        <v>0</v>
      </c>
      <c r="P27" s="13">
        <v>2125334761</v>
      </c>
      <c r="R27" s="13">
        <v>0</v>
      </c>
      <c r="T27" s="13">
        <v>2125334761</v>
      </c>
    </row>
    <row r="28" spans="1:20" ht="21.75" customHeight="1" x14ac:dyDescent="0.2">
      <c r="A28" s="15" t="s">
        <v>73</v>
      </c>
      <c r="C28" s="25"/>
      <c r="E28" s="25"/>
      <c r="H28" s="25"/>
      <c r="J28" s="16">
        <v>427454608035</v>
      </c>
      <c r="L28" s="16">
        <v>0</v>
      </c>
      <c r="N28" s="16">
        <v>427454608035</v>
      </c>
      <c r="P28" s="16">
        <v>2697302388274</v>
      </c>
      <c r="R28" s="16">
        <v>0</v>
      </c>
      <c r="T28" s="16">
        <v>2697302388274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6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3"/>
  <sheetViews>
    <sheetView rightToLeft="1" view="pageBreakPreview" zoomScaleNormal="100" zoomScaleSheetLayoutView="100" workbookViewId="0">
      <selection activeCell="I6" sqref="A6:M21"/>
    </sheetView>
  </sheetViews>
  <sheetFormatPr defaultRowHeight="12.75" x14ac:dyDescent="0.2"/>
  <cols>
    <col min="1" max="1" width="39" customWidth="1"/>
    <col min="2" max="2" width="1.28515625" customWidth="1"/>
    <col min="3" max="3" width="16.7109375" bestFit="1" customWidth="1"/>
    <col min="4" max="4" width="1.28515625" customWidth="1"/>
    <col min="5" max="5" width="13.7109375" bestFit="1" customWidth="1"/>
    <col min="6" max="6" width="1.28515625" customWidth="1"/>
    <col min="7" max="7" width="16.7109375" bestFit="1" customWidth="1"/>
    <col min="8" max="8" width="1.28515625" customWidth="1"/>
    <col min="9" max="9" width="18.28515625" bestFit="1" customWidth="1"/>
    <col min="10" max="10" width="1.28515625" customWidth="1"/>
    <col min="11" max="11" width="14.42578125" bestFit="1" customWidth="1"/>
    <col min="12" max="12" width="1.28515625" customWidth="1"/>
    <col min="13" max="13" width="18.42578125" bestFit="1" customWidth="1"/>
    <col min="14" max="14" width="0.28515625" customWidth="1"/>
  </cols>
  <sheetData>
    <row r="1" spans="1:13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21.75" customHeight="1" x14ac:dyDescent="0.2">
      <c r="A2" s="46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14.45" customHeight="1" x14ac:dyDescent="0.2"/>
    <row r="5" spans="1:13" ht="14.45" customHeight="1" x14ac:dyDescent="0.2">
      <c r="A5" s="47" t="s">
        <v>269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</row>
    <row r="6" spans="1:13" ht="14.45" customHeight="1" x14ac:dyDescent="0.2">
      <c r="A6" s="48" t="s">
        <v>188</v>
      </c>
      <c r="C6" s="48" t="s">
        <v>204</v>
      </c>
      <c r="D6" s="48"/>
      <c r="E6" s="48"/>
      <c r="F6" s="48"/>
      <c r="G6" s="48"/>
      <c r="I6" s="48" t="s">
        <v>205</v>
      </c>
      <c r="J6" s="48"/>
      <c r="K6" s="48"/>
      <c r="L6" s="48"/>
      <c r="M6" s="48"/>
    </row>
    <row r="7" spans="1:13" ht="29.1" customHeight="1" x14ac:dyDescent="0.2">
      <c r="A7" s="48"/>
      <c r="C7" s="19" t="s">
        <v>264</v>
      </c>
      <c r="D7" s="3"/>
      <c r="E7" s="19" t="s">
        <v>248</v>
      </c>
      <c r="F7" s="3"/>
      <c r="G7" s="19" t="s">
        <v>265</v>
      </c>
      <c r="I7" s="19" t="s">
        <v>264</v>
      </c>
      <c r="J7" s="3"/>
      <c r="K7" s="19" t="s">
        <v>248</v>
      </c>
      <c r="L7" s="3"/>
      <c r="M7" s="19" t="s">
        <v>265</v>
      </c>
    </row>
    <row r="8" spans="1:13" ht="21.75" customHeight="1" x14ac:dyDescent="0.2">
      <c r="A8" s="5" t="s">
        <v>296</v>
      </c>
      <c r="C8" s="27">
        <v>54501</v>
      </c>
      <c r="D8" s="26"/>
      <c r="E8" s="27">
        <v>0</v>
      </c>
      <c r="F8" s="26"/>
      <c r="G8" s="27">
        <v>54501</v>
      </c>
      <c r="H8" s="26"/>
      <c r="I8" s="27">
        <v>4458022</v>
      </c>
      <c r="J8" s="26"/>
      <c r="K8" s="27">
        <v>0</v>
      </c>
      <c r="L8" s="26"/>
      <c r="M8" s="27">
        <v>4458022</v>
      </c>
    </row>
    <row r="9" spans="1:13" ht="21.75" customHeight="1" x14ac:dyDescent="0.2">
      <c r="A9" s="8" t="s">
        <v>310</v>
      </c>
      <c r="C9" s="28">
        <v>88459310535</v>
      </c>
      <c r="D9" s="26"/>
      <c r="E9" s="28">
        <v>-229025742</v>
      </c>
      <c r="F9" s="26"/>
      <c r="G9" s="28">
        <v>88688336277</v>
      </c>
      <c r="H9" s="26"/>
      <c r="I9" s="28">
        <v>463960207298</v>
      </c>
      <c r="J9" s="26"/>
      <c r="K9" s="28">
        <v>994988034</v>
      </c>
      <c r="L9" s="26"/>
      <c r="M9" s="28">
        <v>462965219264</v>
      </c>
    </row>
    <row r="10" spans="1:13" ht="21.75" customHeight="1" x14ac:dyDescent="0.2">
      <c r="A10" s="8" t="s">
        <v>318</v>
      </c>
      <c r="C10" s="28">
        <v>48886896432</v>
      </c>
      <c r="D10" s="26"/>
      <c r="E10" s="28">
        <v>25078227</v>
      </c>
      <c r="F10" s="26"/>
      <c r="G10" s="28">
        <v>48861818205</v>
      </c>
      <c r="H10" s="26"/>
      <c r="I10" s="28">
        <v>69578836842</v>
      </c>
      <c r="J10" s="26"/>
      <c r="K10" s="28">
        <v>43286580</v>
      </c>
      <c r="L10" s="26"/>
      <c r="M10" s="28">
        <v>69535550262</v>
      </c>
    </row>
    <row r="11" spans="1:13" ht="21.75" customHeight="1" x14ac:dyDescent="0.2">
      <c r="A11" s="8" t="s">
        <v>319</v>
      </c>
      <c r="C11" s="28">
        <v>7496</v>
      </c>
      <c r="D11" s="26"/>
      <c r="E11" s="28">
        <v>0</v>
      </c>
      <c r="F11" s="26"/>
      <c r="G11" s="28">
        <f>C11+E11</f>
        <v>7496</v>
      </c>
      <c r="H11" s="26"/>
      <c r="I11" s="28">
        <v>481306</v>
      </c>
      <c r="J11" s="26"/>
      <c r="K11" s="28">
        <v>0</v>
      </c>
      <c r="L11" s="26"/>
      <c r="M11" s="28">
        <f>I11+K11</f>
        <v>481306</v>
      </c>
    </row>
    <row r="12" spans="1:13" ht="21.75" customHeight="1" x14ac:dyDescent="0.2">
      <c r="A12" s="8" t="s">
        <v>320</v>
      </c>
      <c r="C12" s="28">
        <v>63173</v>
      </c>
      <c r="D12" s="26"/>
      <c r="E12" s="28">
        <v>0</v>
      </c>
      <c r="F12" s="26"/>
      <c r="G12" s="28">
        <v>63173</v>
      </c>
      <c r="H12" s="26"/>
      <c r="I12" s="28">
        <v>181471541995</v>
      </c>
      <c r="J12" s="26"/>
      <c r="K12" s="28">
        <v>0</v>
      </c>
      <c r="L12" s="26"/>
      <c r="M12" s="28">
        <v>181471541995</v>
      </c>
    </row>
    <row r="13" spans="1:13" ht="21.75" customHeight="1" x14ac:dyDescent="0.2">
      <c r="A13" s="8" t="s">
        <v>321</v>
      </c>
      <c r="C13" s="28">
        <v>190828424319</v>
      </c>
      <c r="D13" s="26"/>
      <c r="E13" s="28">
        <v>-184134617</v>
      </c>
      <c r="F13" s="26"/>
      <c r="G13" s="28">
        <v>191012558936</v>
      </c>
      <c r="H13" s="26"/>
      <c r="I13" s="28">
        <v>869380062321</v>
      </c>
      <c r="J13" s="26"/>
      <c r="K13" s="28">
        <v>968506874</v>
      </c>
      <c r="L13" s="26"/>
      <c r="M13" s="28">
        <v>868411555447</v>
      </c>
    </row>
    <row r="14" spans="1:13" ht="21.75" customHeight="1" x14ac:dyDescent="0.2">
      <c r="A14" s="8" t="s">
        <v>322</v>
      </c>
      <c r="C14" s="28">
        <v>317627</v>
      </c>
      <c r="D14" s="26"/>
      <c r="E14" s="28">
        <v>0</v>
      </c>
      <c r="F14" s="26"/>
      <c r="G14" s="28">
        <v>317627</v>
      </c>
      <c r="H14" s="26"/>
      <c r="I14" s="28">
        <v>16117188</v>
      </c>
      <c r="J14" s="26"/>
      <c r="K14" s="28">
        <v>0</v>
      </c>
      <c r="L14" s="26"/>
      <c r="M14" s="28">
        <v>16117188</v>
      </c>
    </row>
    <row r="15" spans="1:13" ht="21.75" customHeight="1" x14ac:dyDescent="0.2">
      <c r="A15" s="8" t="s">
        <v>323</v>
      </c>
      <c r="C15" s="28">
        <v>60541165610</v>
      </c>
      <c r="D15" s="26"/>
      <c r="E15" s="28">
        <v>-20218378</v>
      </c>
      <c r="F15" s="26"/>
      <c r="G15" s="28">
        <v>60561383988</v>
      </c>
      <c r="H15" s="26"/>
      <c r="I15" s="28">
        <v>558373172131</v>
      </c>
      <c r="J15" s="26"/>
      <c r="K15" s="28">
        <v>189870417</v>
      </c>
      <c r="L15" s="26"/>
      <c r="M15" s="28">
        <v>558183301714</v>
      </c>
    </row>
    <row r="16" spans="1:13" ht="21.75" customHeight="1" x14ac:dyDescent="0.2">
      <c r="A16" s="8" t="s">
        <v>324</v>
      </c>
      <c r="C16" s="28">
        <v>1210874</v>
      </c>
      <c r="D16" s="26"/>
      <c r="E16" s="28">
        <v>0</v>
      </c>
      <c r="F16" s="26"/>
      <c r="G16" s="28">
        <v>1210874</v>
      </c>
      <c r="H16" s="26"/>
      <c r="I16" s="28">
        <v>7014413</v>
      </c>
      <c r="J16" s="26"/>
      <c r="K16" s="28">
        <v>0</v>
      </c>
      <c r="L16" s="26"/>
      <c r="M16" s="28">
        <v>7014413</v>
      </c>
    </row>
    <row r="17" spans="1:13" ht="21.75" customHeight="1" x14ac:dyDescent="0.2">
      <c r="A17" s="8" t="s">
        <v>325</v>
      </c>
      <c r="C17" s="28">
        <v>8095</v>
      </c>
      <c r="D17" s="26"/>
      <c r="E17" s="28">
        <v>0</v>
      </c>
      <c r="F17" s="26"/>
      <c r="G17" s="28">
        <v>8095</v>
      </c>
      <c r="H17" s="26"/>
      <c r="I17" s="28">
        <v>1166694</v>
      </c>
      <c r="J17" s="26"/>
      <c r="K17" s="28">
        <v>0</v>
      </c>
      <c r="L17" s="26"/>
      <c r="M17" s="28">
        <v>1166694</v>
      </c>
    </row>
    <row r="18" spans="1:13" ht="21.75" customHeight="1" x14ac:dyDescent="0.2">
      <c r="A18" s="8" t="s">
        <v>315</v>
      </c>
      <c r="C18" s="28">
        <v>84261221237</v>
      </c>
      <c r="D18" s="26"/>
      <c r="E18" s="28">
        <v>338504047</v>
      </c>
      <c r="F18" s="26"/>
      <c r="G18" s="28">
        <v>83922717190</v>
      </c>
      <c r="H18" s="26"/>
      <c r="I18" s="28">
        <v>228221994275</v>
      </c>
      <c r="J18" s="26"/>
      <c r="K18" s="28">
        <v>373763811</v>
      </c>
      <c r="L18" s="26"/>
      <c r="M18" s="28">
        <v>227848230464</v>
      </c>
    </row>
    <row r="19" spans="1:13" ht="21.75" customHeight="1" x14ac:dyDescent="0.2">
      <c r="A19" s="8" t="s">
        <v>307</v>
      </c>
      <c r="C19" s="28">
        <v>21575</v>
      </c>
      <c r="D19" s="26"/>
      <c r="E19" s="28">
        <v>0</v>
      </c>
      <c r="F19" s="26"/>
      <c r="G19" s="28">
        <v>21575</v>
      </c>
      <c r="H19" s="26"/>
      <c r="I19" s="28">
        <v>42739999718</v>
      </c>
      <c r="J19" s="26"/>
      <c r="K19" s="28">
        <v>0</v>
      </c>
      <c r="L19" s="26"/>
      <c r="M19" s="28">
        <v>42739999718</v>
      </c>
    </row>
    <row r="20" spans="1:13" ht="21.75" customHeight="1" x14ac:dyDescent="0.2">
      <c r="A20" s="8" t="s">
        <v>317</v>
      </c>
      <c r="C20" s="28">
        <v>15593424801</v>
      </c>
      <c r="D20" s="26"/>
      <c r="E20" s="28">
        <v>0</v>
      </c>
      <c r="F20" s="26"/>
      <c r="G20" s="28">
        <v>15593424801</v>
      </c>
      <c r="H20" s="26"/>
      <c r="I20" s="28">
        <v>18611506989</v>
      </c>
      <c r="J20" s="26"/>
      <c r="K20" s="28">
        <v>71367019</v>
      </c>
      <c r="L20" s="26"/>
      <c r="M20" s="28">
        <v>18540139970</v>
      </c>
    </row>
    <row r="21" spans="1:13" ht="21.75" customHeight="1" thickBot="1" x14ac:dyDescent="0.25">
      <c r="A21" s="15" t="s">
        <v>73</v>
      </c>
      <c r="C21" s="31">
        <v>488572126275</v>
      </c>
      <c r="D21" s="26"/>
      <c r="E21" s="31">
        <f>SUM(E8:E20)</f>
        <v>-69796463</v>
      </c>
      <c r="F21" s="26"/>
      <c r="G21" s="31">
        <v>488641922738</v>
      </c>
      <c r="H21" s="26"/>
      <c r="I21" s="31">
        <v>2432366559192</v>
      </c>
      <c r="J21" s="26"/>
      <c r="K21" s="31">
        <v>2641782735</v>
      </c>
      <c r="L21" s="26"/>
      <c r="M21" s="31">
        <v>2429724776457</v>
      </c>
    </row>
    <row r="22" spans="1:13" ht="13.5" thickTop="1" x14ac:dyDescent="0.2">
      <c r="C22" s="34">
        <f>SUM(C8:C20)</f>
        <v>488572126275</v>
      </c>
    </row>
    <row r="23" spans="1:13" x14ac:dyDescent="0.2">
      <c r="C23" s="26">
        <f>C21-C22</f>
        <v>0</v>
      </c>
    </row>
  </sheetData>
  <autoFilter ref="A6:M23" xr:uid="{00000000-0001-0000-1100-000000000000}">
    <filterColumn colId="2" showButton="0"/>
    <filterColumn colId="3" showButton="0"/>
    <filterColumn colId="4" showButton="0"/>
    <filterColumn colId="5" showButton="0"/>
    <filterColumn colId="8" showButton="0"/>
    <filterColumn colId="9" showButton="0"/>
    <filterColumn colId="10" showButton="0"/>
    <filterColumn colId="11" showButton="0"/>
  </autoFilter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1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7"/>
  <sheetViews>
    <sheetView rightToLeft="1" view="pageBreakPreview" zoomScaleNormal="100" zoomScaleSheetLayoutView="100" workbookViewId="0">
      <selection activeCell="Q25" sqref="Q25:Q27"/>
    </sheetView>
  </sheetViews>
  <sheetFormatPr defaultRowHeight="12.75" x14ac:dyDescent="0.2"/>
  <cols>
    <col min="1" max="1" width="28.5703125" bestFit="1" customWidth="1"/>
    <col min="2" max="2" width="1.28515625" customWidth="1"/>
    <col min="3" max="3" width="11.7109375" bestFit="1" customWidth="1"/>
    <col min="4" max="4" width="1.28515625" customWidth="1"/>
    <col min="5" max="5" width="16.85546875" bestFit="1" customWidth="1"/>
    <col min="6" max="6" width="1.28515625" customWidth="1"/>
    <col min="7" max="7" width="16.7109375" bestFit="1" customWidth="1"/>
    <col min="8" max="8" width="1.28515625" customWidth="1"/>
    <col min="9" max="9" width="22" bestFit="1" customWidth="1"/>
    <col min="10" max="10" width="1.28515625" customWidth="1"/>
    <col min="11" max="11" width="11.5703125" bestFit="1" customWidth="1"/>
    <col min="12" max="12" width="1.28515625" customWidth="1"/>
    <col min="13" max="13" width="18.5703125" bestFit="1" customWidth="1"/>
    <col min="14" max="14" width="1.28515625" customWidth="1"/>
    <col min="15" max="15" width="18.5703125" bestFit="1" customWidth="1"/>
    <col min="16" max="16" width="1.28515625" customWidth="1"/>
    <col min="17" max="17" width="17.42578125" customWidth="1"/>
    <col min="18" max="18" width="1.28515625" customWidth="1"/>
    <col min="19" max="19" width="0.28515625" customWidth="1"/>
  </cols>
  <sheetData>
    <row r="1" spans="1:18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8" ht="21.75" customHeight="1" x14ac:dyDescent="0.2">
      <c r="A2" s="46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 ht="14.45" customHeight="1" x14ac:dyDescent="0.2"/>
    <row r="5" spans="1:18" ht="14.45" customHeight="1" x14ac:dyDescent="0.2">
      <c r="A5" s="47" t="s">
        <v>270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18" ht="14.45" customHeight="1" x14ac:dyDescent="0.2">
      <c r="A6" s="48" t="s">
        <v>188</v>
      </c>
      <c r="C6" s="48" t="s">
        <v>204</v>
      </c>
      <c r="D6" s="48"/>
      <c r="E6" s="48"/>
      <c r="F6" s="48"/>
      <c r="G6" s="48"/>
      <c r="H6" s="48"/>
      <c r="I6" s="48"/>
      <c r="K6" s="48" t="s">
        <v>205</v>
      </c>
      <c r="L6" s="48"/>
      <c r="M6" s="48"/>
      <c r="N6" s="48"/>
      <c r="O6" s="48"/>
      <c r="P6" s="48"/>
      <c r="Q6" s="48"/>
      <c r="R6" s="48"/>
    </row>
    <row r="7" spans="1:18" ht="29.1" customHeight="1" x14ac:dyDescent="0.2">
      <c r="A7" s="48"/>
      <c r="C7" s="19" t="s">
        <v>13</v>
      </c>
      <c r="D7" s="3"/>
      <c r="E7" s="19" t="s">
        <v>271</v>
      </c>
      <c r="F7" s="3"/>
      <c r="G7" s="19" t="s">
        <v>272</v>
      </c>
      <c r="H7" s="3"/>
      <c r="I7" s="19" t="s">
        <v>273</v>
      </c>
      <c r="K7" s="19" t="s">
        <v>13</v>
      </c>
      <c r="L7" s="3"/>
      <c r="M7" s="19" t="s">
        <v>271</v>
      </c>
      <c r="N7" s="3"/>
      <c r="O7" s="19" t="s">
        <v>272</v>
      </c>
      <c r="P7" s="3"/>
      <c r="Q7" s="59" t="s">
        <v>273</v>
      </c>
      <c r="R7" s="59"/>
    </row>
    <row r="8" spans="1:18" ht="21.75" customHeight="1" x14ac:dyDescent="0.2">
      <c r="A8" s="5" t="s">
        <v>93</v>
      </c>
      <c r="C8" s="27">
        <v>17636000</v>
      </c>
      <c r="D8" s="26"/>
      <c r="E8" s="27">
        <v>171033928000</v>
      </c>
      <c r="F8" s="26"/>
      <c r="G8" s="27">
        <v>180369526319</v>
      </c>
      <c r="H8" s="26"/>
      <c r="I8" s="27">
        <v>-9335598319</v>
      </c>
      <c r="J8" s="26"/>
      <c r="K8" s="27">
        <v>17636000</v>
      </c>
      <c r="L8" s="26"/>
      <c r="M8" s="27">
        <v>171033928000</v>
      </c>
      <c r="N8" s="26"/>
      <c r="O8" s="27">
        <v>180369526319</v>
      </c>
      <c r="P8" s="26"/>
      <c r="Q8" s="51">
        <v>-9335598319</v>
      </c>
      <c r="R8" s="51"/>
    </row>
    <row r="9" spans="1:18" ht="21.75" customHeight="1" x14ac:dyDescent="0.2">
      <c r="A9" s="8" t="s">
        <v>64</v>
      </c>
      <c r="C9" s="28">
        <v>22728</v>
      </c>
      <c r="D9" s="26"/>
      <c r="E9" s="28">
        <v>125616384</v>
      </c>
      <c r="F9" s="26"/>
      <c r="G9" s="28">
        <v>120344752</v>
      </c>
      <c r="H9" s="26"/>
      <c r="I9" s="28">
        <v>5271632</v>
      </c>
      <c r="J9" s="26"/>
      <c r="K9" s="28">
        <v>22728</v>
      </c>
      <c r="L9" s="26"/>
      <c r="M9" s="28">
        <v>125616384</v>
      </c>
      <c r="N9" s="26"/>
      <c r="O9" s="28">
        <v>120344752</v>
      </c>
      <c r="P9" s="26"/>
      <c r="Q9" s="53">
        <v>5271632</v>
      </c>
      <c r="R9" s="53"/>
    </row>
    <row r="10" spans="1:18" ht="21.75" customHeight="1" x14ac:dyDescent="0.2">
      <c r="A10" s="8" t="s">
        <v>71</v>
      </c>
      <c r="C10" s="28">
        <v>258000</v>
      </c>
      <c r="D10" s="26"/>
      <c r="E10" s="28">
        <v>4390497231</v>
      </c>
      <c r="F10" s="26"/>
      <c r="G10" s="28">
        <v>4521615860</v>
      </c>
      <c r="H10" s="26"/>
      <c r="I10" s="28">
        <v>-131118629</v>
      </c>
      <c r="J10" s="26"/>
      <c r="K10" s="28">
        <v>515000</v>
      </c>
      <c r="L10" s="26"/>
      <c r="M10" s="28">
        <v>9187039604</v>
      </c>
      <c r="N10" s="26"/>
      <c r="O10" s="28">
        <v>9375667419</v>
      </c>
      <c r="P10" s="26"/>
      <c r="Q10" s="53">
        <v>-188627815</v>
      </c>
      <c r="R10" s="53"/>
    </row>
    <row r="11" spans="1:18" ht="21.75" customHeight="1" x14ac:dyDescent="0.2">
      <c r="A11" s="8" t="s">
        <v>69</v>
      </c>
      <c r="C11" s="28">
        <v>5417095</v>
      </c>
      <c r="D11" s="26"/>
      <c r="E11" s="28">
        <v>13056682245</v>
      </c>
      <c r="F11" s="26"/>
      <c r="G11" s="28">
        <v>14350437735</v>
      </c>
      <c r="H11" s="26"/>
      <c r="I11" s="28">
        <v>-1293755490</v>
      </c>
      <c r="J11" s="26"/>
      <c r="K11" s="28">
        <v>5417095</v>
      </c>
      <c r="L11" s="26"/>
      <c r="M11" s="28">
        <v>13056682245</v>
      </c>
      <c r="N11" s="26"/>
      <c r="O11" s="28">
        <v>14350437735</v>
      </c>
      <c r="P11" s="26"/>
      <c r="Q11" s="53">
        <v>-1293755490</v>
      </c>
      <c r="R11" s="53"/>
    </row>
    <row r="12" spans="1:18" ht="21.75" customHeight="1" x14ac:dyDescent="0.2">
      <c r="A12" s="8" t="s">
        <v>23</v>
      </c>
      <c r="C12" s="28">
        <v>12244033</v>
      </c>
      <c r="D12" s="26"/>
      <c r="E12" s="28">
        <v>24918392360</v>
      </c>
      <c r="F12" s="26"/>
      <c r="G12" s="28">
        <v>26949906212</v>
      </c>
      <c r="H12" s="26"/>
      <c r="I12" s="28">
        <v>-2031513852</v>
      </c>
      <c r="J12" s="26"/>
      <c r="K12" s="28">
        <v>17610005</v>
      </c>
      <c r="L12" s="26"/>
      <c r="M12" s="28">
        <v>36699681244</v>
      </c>
      <c r="N12" s="26"/>
      <c r="O12" s="28">
        <v>39003160558</v>
      </c>
      <c r="P12" s="26"/>
      <c r="Q12" s="53">
        <v>-2303479314</v>
      </c>
      <c r="R12" s="53"/>
    </row>
    <row r="13" spans="1:18" ht="21.75" customHeight="1" x14ac:dyDescent="0.2">
      <c r="A13" s="8" t="s">
        <v>36</v>
      </c>
      <c r="C13" s="28">
        <v>1478215</v>
      </c>
      <c r="D13" s="26"/>
      <c r="E13" s="28">
        <v>4371081755</v>
      </c>
      <c r="F13" s="26"/>
      <c r="G13" s="28">
        <v>4535954590</v>
      </c>
      <c r="H13" s="26"/>
      <c r="I13" s="28">
        <v>-164872835</v>
      </c>
      <c r="J13" s="26"/>
      <c r="K13" s="28">
        <v>1478215</v>
      </c>
      <c r="L13" s="26"/>
      <c r="M13" s="28">
        <v>4371081755</v>
      </c>
      <c r="N13" s="26"/>
      <c r="O13" s="28">
        <v>4535954590</v>
      </c>
      <c r="P13" s="26"/>
      <c r="Q13" s="53">
        <v>-164872835</v>
      </c>
      <c r="R13" s="53"/>
    </row>
    <row r="14" spans="1:18" ht="21.75" customHeight="1" x14ac:dyDescent="0.2">
      <c r="A14" s="8" t="s">
        <v>214</v>
      </c>
      <c r="C14" s="28">
        <v>0</v>
      </c>
      <c r="D14" s="26"/>
      <c r="E14" s="28">
        <v>0</v>
      </c>
      <c r="F14" s="26"/>
      <c r="G14" s="28">
        <v>0</v>
      </c>
      <c r="H14" s="26"/>
      <c r="I14" s="28">
        <v>0</v>
      </c>
      <c r="J14" s="26"/>
      <c r="K14" s="28">
        <v>49750</v>
      </c>
      <c r="L14" s="26"/>
      <c r="M14" s="28">
        <v>24540793774</v>
      </c>
      <c r="N14" s="26"/>
      <c r="O14" s="28">
        <v>17872028690</v>
      </c>
      <c r="P14" s="26"/>
      <c r="Q14" s="53">
        <v>6668765084</v>
      </c>
      <c r="R14" s="53"/>
    </row>
    <row r="15" spans="1:18" ht="21.75" customHeight="1" x14ac:dyDescent="0.2">
      <c r="A15" s="8" t="s">
        <v>210</v>
      </c>
      <c r="C15" s="28">
        <v>0</v>
      </c>
      <c r="D15" s="26"/>
      <c r="E15" s="28">
        <v>0</v>
      </c>
      <c r="F15" s="26"/>
      <c r="G15" s="28">
        <v>0</v>
      </c>
      <c r="H15" s="26"/>
      <c r="I15" s="28">
        <v>0</v>
      </c>
      <c r="J15" s="26"/>
      <c r="K15" s="28">
        <v>23389916</v>
      </c>
      <c r="L15" s="26"/>
      <c r="M15" s="28">
        <v>75970447168</v>
      </c>
      <c r="N15" s="26"/>
      <c r="O15" s="28">
        <v>69858915136</v>
      </c>
      <c r="P15" s="26"/>
      <c r="Q15" s="53">
        <v>6111532032</v>
      </c>
      <c r="R15" s="53"/>
    </row>
    <row r="16" spans="1:18" ht="21.75" customHeight="1" x14ac:dyDescent="0.2">
      <c r="A16" s="8" t="s">
        <v>215</v>
      </c>
      <c r="C16" s="28">
        <v>0</v>
      </c>
      <c r="D16" s="26"/>
      <c r="E16" s="28">
        <v>0</v>
      </c>
      <c r="F16" s="26"/>
      <c r="G16" s="28">
        <v>0</v>
      </c>
      <c r="H16" s="26"/>
      <c r="I16" s="28">
        <v>0</v>
      </c>
      <c r="J16" s="26"/>
      <c r="K16" s="28">
        <v>19000</v>
      </c>
      <c r="L16" s="26"/>
      <c r="M16" s="28">
        <v>24263920643</v>
      </c>
      <c r="N16" s="26"/>
      <c r="O16" s="28">
        <v>25043292171</v>
      </c>
      <c r="P16" s="26"/>
      <c r="Q16" s="53">
        <v>-779371528</v>
      </c>
      <c r="R16" s="53"/>
    </row>
    <row r="17" spans="1:18" ht="21.75" customHeight="1" x14ac:dyDescent="0.2">
      <c r="A17" s="8" t="s">
        <v>97</v>
      </c>
      <c r="C17" s="28">
        <v>0</v>
      </c>
      <c r="D17" s="26"/>
      <c r="E17" s="28">
        <v>0</v>
      </c>
      <c r="F17" s="26"/>
      <c r="G17" s="28">
        <v>0</v>
      </c>
      <c r="H17" s="26"/>
      <c r="I17" s="28">
        <v>0</v>
      </c>
      <c r="J17" s="26"/>
      <c r="K17" s="28">
        <v>1150000</v>
      </c>
      <c r="L17" s="26"/>
      <c r="M17" s="28">
        <v>148615664358</v>
      </c>
      <c r="N17" s="26"/>
      <c r="O17" s="28">
        <v>155522822217</v>
      </c>
      <c r="P17" s="26"/>
      <c r="Q17" s="53">
        <v>-6907157859</v>
      </c>
      <c r="R17" s="53"/>
    </row>
    <row r="18" spans="1:18" ht="21.75" customHeight="1" x14ac:dyDescent="0.2">
      <c r="A18" s="8" t="s">
        <v>216</v>
      </c>
      <c r="C18" s="28">
        <v>0</v>
      </c>
      <c r="D18" s="26"/>
      <c r="E18" s="28">
        <v>0</v>
      </c>
      <c r="F18" s="26"/>
      <c r="G18" s="28">
        <v>0</v>
      </c>
      <c r="H18" s="26"/>
      <c r="I18" s="28">
        <v>0</v>
      </c>
      <c r="J18" s="26"/>
      <c r="K18" s="28">
        <v>3075000</v>
      </c>
      <c r="L18" s="26"/>
      <c r="M18" s="28">
        <v>177703897279</v>
      </c>
      <c r="N18" s="26"/>
      <c r="O18" s="28">
        <v>192756623380</v>
      </c>
      <c r="P18" s="26"/>
      <c r="Q18" s="53">
        <v>-15052726101</v>
      </c>
      <c r="R18" s="53"/>
    </row>
    <row r="19" spans="1:18" ht="21.75" customHeight="1" x14ac:dyDescent="0.2">
      <c r="A19" s="8" t="s">
        <v>221</v>
      </c>
      <c r="C19" s="28">
        <v>0</v>
      </c>
      <c r="D19" s="26"/>
      <c r="E19" s="28">
        <v>0</v>
      </c>
      <c r="F19" s="26"/>
      <c r="G19" s="28">
        <v>0</v>
      </c>
      <c r="H19" s="26"/>
      <c r="I19" s="28">
        <v>0</v>
      </c>
      <c r="J19" s="26"/>
      <c r="K19" s="28">
        <v>49000</v>
      </c>
      <c r="L19" s="26"/>
      <c r="M19" s="28">
        <v>49000000000</v>
      </c>
      <c r="N19" s="26"/>
      <c r="O19" s="28">
        <v>44076020625</v>
      </c>
      <c r="P19" s="26"/>
      <c r="Q19" s="53">
        <v>4923979375</v>
      </c>
      <c r="R19" s="53"/>
    </row>
    <row r="20" spans="1:18" ht="21.75" customHeight="1" x14ac:dyDescent="0.2">
      <c r="A20" s="8" t="s">
        <v>222</v>
      </c>
      <c r="C20" s="28">
        <v>0</v>
      </c>
      <c r="D20" s="26"/>
      <c r="E20" s="28">
        <v>0</v>
      </c>
      <c r="F20" s="26"/>
      <c r="G20" s="28">
        <v>0</v>
      </c>
      <c r="H20" s="26"/>
      <c r="I20" s="28">
        <v>0</v>
      </c>
      <c r="J20" s="26"/>
      <c r="K20" s="28">
        <v>2418200</v>
      </c>
      <c r="L20" s="26"/>
      <c r="M20" s="28">
        <v>2418200000000</v>
      </c>
      <c r="N20" s="26"/>
      <c r="O20" s="28">
        <v>2240924722483</v>
      </c>
      <c r="P20" s="26"/>
      <c r="Q20" s="53">
        <v>177275277517</v>
      </c>
      <c r="R20" s="53"/>
    </row>
    <row r="21" spans="1:18" ht="21.75" customHeight="1" x14ac:dyDescent="0.2">
      <c r="A21" s="8" t="s">
        <v>223</v>
      </c>
      <c r="C21" s="28">
        <v>0</v>
      </c>
      <c r="D21" s="26"/>
      <c r="E21" s="28">
        <v>0</v>
      </c>
      <c r="F21" s="26"/>
      <c r="G21" s="28">
        <v>0</v>
      </c>
      <c r="H21" s="26"/>
      <c r="I21" s="28">
        <v>0</v>
      </c>
      <c r="J21" s="26"/>
      <c r="K21" s="28">
        <v>1358000</v>
      </c>
      <c r="L21" s="26"/>
      <c r="M21" s="28">
        <v>1358000000000</v>
      </c>
      <c r="N21" s="26"/>
      <c r="O21" s="28">
        <v>1221535428750</v>
      </c>
      <c r="P21" s="26"/>
      <c r="Q21" s="53">
        <v>136464571250</v>
      </c>
      <c r="R21" s="53"/>
    </row>
    <row r="22" spans="1:18" ht="21.75" customHeight="1" x14ac:dyDescent="0.2">
      <c r="A22" s="8" t="s">
        <v>224</v>
      </c>
      <c r="C22" s="28">
        <v>0</v>
      </c>
      <c r="D22" s="26"/>
      <c r="E22" s="28">
        <v>0</v>
      </c>
      <c r="F22" s="26"/>
      <c r="G22" s="28">
        <v>0</v>
      </c>
      <c r="H22" s="26"/>
      <c r="I22" s="28">
        <v>0</v>
      </c>
      <c r="J22" s="26"/>
      <c r="K22" s="28">
        <v>82000</v>
      </c>
      <c r="L22" s="26"/>
      <c r="M22" s="28">
        <v>82000000000</v>
      </c>
      <c r="N22" s="26"/>
      <c r="O22" s="28">
        <v>80749028828</v>
      </c>
      <c r="P22" s="26"/>
      <c r="Q22" s="53">
        <v>1250971172</v>
      </c>
      <c r="R22" s="53"/>
    </row>
    <row r="23" spans="1:18" ht="21.75" customHeight="1" x14ac:dyDescent="0.2">
      <c r="A23" s="11" t="s">
        <v>225</v>
      </c>
      <c r="C23" s="30">
        <v>0</v>
      </c>
      <c r="D23" s="26"/>
      <c r="E23" s="29">
        <v>0</v>
      </c>
      <c r="F23" s="26"/>
      <c r="G23" s="29">
        <v>0</v>
      </c>
      <c r="H23" s="26"/>
      <c r="I23" s="29">
        <v>0</v>
      </c>
      <c r="J23" s="26"/>
      <c r="K23" s="30">
        <v>160000</v>
      </c>
      <c r="L23" s="26"/>
      <c r="M23" s="29">
        <v>160000000000</v>
      </c>
      <c r="N23" s="26"/>
      <c r="O23" s="29">
        <v>158393826500</v>
      </c>
      <c r="P23" s="26"/>
      <c r="Q23" s="60">
        <v>1606173500</v>
      </c>
      <c r="R23" s="60"/>
    </row>
    <row r="24" spans="1:18" ht="21.75" customHeight="1" x14ac:dyDescent="0.2">
      <c r="A24" s="15" t="s">
        <v>73</v>
      </c>
      <c r="C24" s="30"/>
      <c r="D24" s="26"/>
      <c r="E24" s="31">
        <v>217896197975</v>
      </c>
      <c r="F24" s="26"/>
      <c r="G24" s="31">
        <v>230847785468</v>
      </c>
      <c r="H24" s="26"/>
      <c r="I24" s="31">
        <v>-12951587493</v>
      </c>
      <c r="J24" s="26"/>
      <c r="K24" s="30"/>
      <c r="L24" s="26"/>
      <c r="M24" s="31">
        <v>4752768752454</v>
      </c>
      <c r="N24" s="26"/>
      <c r="O24" s="31">
        <v>4454487800153</v>
      </c>
      <c r="P24" s="26"/>
      <c r="Q24" s="65">
        <v>298280952301</v>
      </c>
      <c r="R24" s="65"/>
    </row>
    <row r="25" spans="1:18" x14ac:dyDescent="0.2">
      <c r="Q25" s="26">
        <f>'درآمد سرمایه گذاری در سهام'!S64</f>
        <v>2166068210</v>
      </c>
    </row>
    <row r="26" spans="1:18" x14ac:dyDescent="0.2">
      <c r="Q26" s="26">
        <f>'درآمد سرمایه گذاری در صندوق'!S22</f>
        <v>-25406088723</v>
      </c>
    </row>
    <row r="27" spans="1:18" x14ac:dyDescent="0.2">
      <c r="Q27" s="34">
        <f>'درآمد سرمایه گذاری در اوراق به'!P33</f>
        <v>321520972814</v>
      </c>
    </row>
  </sheetData>
  <mergeCells count="25">
    <mergeCell ref="Q23:R23"/>
    <mergeCell ref="Q24:R24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68"/>
  <sheetViews>
    <sheetView rightToLeft="1" view="pageBreakPreview" topLeftCell="H1" zoomScale="85" zoomScaleNormal="100" zoomScaleSheetLayoutView="85" workbookViewId="0">
      <pane ySplit="8" topLeftCell="A48" activePane="bottomLeft" state="frozen"/>
      <selection pane="bottomLeft" activeCell="AI54" sqref="AI54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1.85546875" bestFit="1" customWidth="1"/>
    <col min="7" max="7" width="1.28515625" customWidth="1"/>
    <col min="8" max="8" width="19.42578125" bestFit="1" customWidth="1"/>
    <col min="9" max="9" width="1.28515625" customWidth="1"/>
    <col min="10" max="10" width="19.28515625" bestFit="1" customWidth="1"/>
    <col min="11" max="11" width="1.28515625" customWidth="1"/>
    <col min="12" max="12" width="11.7109375" bestFit="1" customWidth="1"/>
    <col min="13" max="13" width="1.28515625" customWidth="1"/>
    <col min="14" max="14" width="16.140625" bestFit="1" customWidth="1"/>
    <col min="15" max="15" width="1.28515625" customWidth="1"/>
    <col min="16" max="16" width="12.85546875" bestFit="1" customWidth="1"/>
    <col min="17" max="17" width="1.28515625" customWidth="1"/>
    <col min="18" max="18" width="16.42578125" bestFit="1" customWidth="1"/>
    <col min="19" max="19" width="1.28515625" customWidth="1"/>
    <col min="20" max="20" width="13.5703125" bestFit="1" customWidth="1"/>
    <col min="21" max="21" width="1.28515625" customWidth="1"/>
    <col min="22" max="22" width="16.28515625" bestFit="1" customWidth="1"/>
    <col min="23" max="23" width="1.28515625" customWidth="1"/>
    <col min="24" max="24" width="19.28515625" bestFit="1" customWidth="1"/>
    <col min="25" max="25" width="1.28515625" customWidth="1"/>
    <col min="26" max="26" width="19.28515625" bestFit="1" customWidth="1"/>
    <col min="27" max="27" width="1.28515625" customWidth="1"/>
    <col min="28" max="28" width="18.28515625" bestFit="1" customWidth="1"/>
    <col min="29" max="29" width="0.28515625" customWidth="1"/>
    <col min="31" max="31" width="39.140625" bestFit="1" customWidth="1"/>
    <col min="32" max="32" width="17.5703125" bestFit="1" customWidth="1"/>
    <col min="33" max="33" width="16.42578125" bestFit="1" customWidth="1"/>
    <col min="34" max="34" width="17.5703125" bestFit="1" customWidth="1"/>
    <col min="35" max="35" width="15" bestFit="1" customWidth="1"/>
  </cols>
  <sheetData>
    <row r="1" spans="1:28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</row>
    <row r="2" spans="1:28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</row>
    <row r="3" spans="1:28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</row>
    <row r="4" spans="1:28" ht="14.45" customHeight="1" x14ac:dyDescent="0.2">
      <c r="A4" s="1" t="s">
        <v>3</v>
      </c>
      <c r="B4" s="47" t="s">
        <v>4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</row>
    <row r="5" spans="1:28" ht="14.45" customHeight="1" x14ac:dyDescent="0.2">
      <c r="A5" s="47" t="s">
        <v>5</v>
      </c>
      <c r="B5" s="47"/>
      <c r="C5" s="47" t="s">
        <v>6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</row>
    <row r="6" spans="1:28" ht="14.45" customHeight="1" x14ac:dyDescent="0.2">
      <c r="F6" s="48" t="s">
        <v>7</v>
      </c>
      <c r="G6" s="48"/>
      <c r="H6" s="48"/>
      <c r="I6" s="48"/>
      <c r="J6" s="48"/>
      <c r="L6" s="48" t="s">
        <v>8</v>
      </c>
      <c r="M6" s="48"/>
      <c r="N6" s="48"/>
      <c r="O6" s="48"/>
      <c r="P6" s="48"/>
      <c r="Q6" s="48"/>
      <c r="R6" s="48"/>
      <c r="T6" s="48" t="s">
        <v>9</v>
      </c>
      <c r="U6" s="48"/>
      <c r="V6" s="48"/>
      <c r="W6" s="48"/>
      <c r="X6" s="48"/>
      <c r="Y6" s="48"/>
      <c r="Z6" s="48"/>
      <c r="AA6" s="48"/>
      <c r="AB6" s="48"/>
    </row>
    <row r="7" spans="1:28" ht="14.45" customHeight="1" x14ac:dyDescent="0.2">
      <c r="F7" s="3"/>
      <c r="G7" s="3"/>
      <c r="H7" s="3"/>
      <c r="I7" s="3"/>
      <c r="J7" s="3"/>
      <c r="L7" s="49" t="s">
        <v>10</v>
      </c>
      <c r="M7" s="49"/>
      <c r="N7" s="49"/>
      <c r="O7" s="3"/>
      <c r="P7" s="49" t="s">
        <v>11</v>
      </c>
      <c r="Q7" s="49"/>
      <c r="R7" s="49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48" t="s">
        <v>12</v>
      </c>
      <c r="B8" s="48"/>
      <c r="C8" s="48"/>
      <c r="E8" s="48" t="s">
        <v>13</v>
      </c>
      <c r="F8" s="48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50" t="s">
        <v>19</v>
      </c>
      <c r="B9" s="50"/>
      <c r="C9" s="50"/>
      <c r="E9" s="51">
        <v>1675000</v>
      </c>
      <c r="F9" s="51"/>
      <c r="G9" s="26"/>
      <c r="H9" s="27">
        <v>7056959395</v>
      </c>
      <c r="I9" s="26"/>
      <c r="J9" s="27">
        <v>6729649560.25</v>
      </c>
      <c r="K9" s="26"/>
      <c r="L9" s="27">
        <v>0</v>
      </c>
      <c r="M9" s="26"/>
      <c r="N9" s="27">
        <v>0</v>
      </c>
      <c r="O9" s="26"/>
      <c r="P9" s="27">
        <v>0</v>
      </c>
      <c r="Q9" s="26"/>
      <c r="R9" s="27">
        <v>0</v>
      </c>
      <c r="S9" s="26"/>
      <c r="T9" s="27">
        <v>1675000</v>
      </c>
      <c r="U9" s="26"/>
      <c r="V9" s="27">
        <v>4617</v>
      </c>
      <c r="W9" s="26"/>
      <c r="X9" s="27">
        <v>7056959395</v>
      </c>
      <c r="Y9" s="26"/>
      <c r="Z9" s="27">
        <v>7673695238.25</v>
      </c>
      <c r="AB9" s="7">
        <v>0.02</v>
      </c>
    </row>
    <row r="10" spans="1:28" ht="21.75" customHeight="1" x14ac:dyDescent="0.2">
      <c r="A10" s="52" t="s">
        <v>20</v>
      </c>
      <c r="B10" s="52"/>
      <c r="C10" s="52"/>
      <c r="E10" s="53">
        <v>80055229</v>
      </c>
      <c r="F10" s="53"/>
      <c r="G10" s="26"/>
      <c r="H10" s="28">
        <v>79254694032</v>
      </c>
      <c r="I10" s="26"/>
      <c r="J10" s="28">
        <v>74273035944.641098</v>
      </c>
      <c r="K10" s="26"/>
      <c r="L10" s="28">
        <v>0</v>
      </c>
      <c r="M10" s="26"/>
      <c r="N10" s="28">
        <v>0</v>
      </c>
      <c r="O10" s="26"/>
      <c r="P10" s="28">
        <v>0</v>
      </c>
      <c r="Q10" s="26"/>
      <c r="R10" s="28">
        <v>0</v>
      </c>
      <c r="S10" s="26"/>
      <c r="T10" s="28">
        <v>80055229</v>
      </c>
      <c r="U10" s="26"/>
      <c r="V10" s="28">
        <v>1330</v>
      </c>
      <c r="W10" s="26"/>
      <c r="X10" s="28">
        <v>79254694032</v>
      </c>
      <c r="Y10" s="26"/>
      <c r="Z10" s="28">
        <v>105650414766.174</v>
      </c>
      <c r="AB10" s="10">
        <v>0.26</v>
      </c>
    </row>
    <row r="11" spans="1:28" ht="21.75" customHeight="1" x14ac:dyDescent="0.2">
      <c r="A11" s="52" t="s">
        <v>21</v>
      </c>
      <c r="B11" s="52"/>
      <c r="C11" s="52"/>
      <c r="E11" s="53">
        <v>107173119</v>
      </c>
      <c r="F11" s="53"/>
      <c r="G11" s="26"/>
      <c r="H11" s="28">
        <v>145176983208</v>
      </c>
      <c r="I11" s="26"/>
      <c r="J11" s="28">
        <v>205989627320.48199</v>
      </c>
      <c r="K11" s="26"/>
      <c r="L11" s="28">
        <v>0</v>
      </c>
      <c r="M11" s="26"/>
      <c r="N11" s="28">
        <v>0</v>
      </c>
      <c r="O11" s="26"/>
      <c r="P11" s="28">
        <v>0</v>
      </c>
      <c r="Q11" s="26"/>
      <c r="R11" s="28">
        <v>0</v>
      </c>
      <c r="S11" s="26"/>
      <c r="T11" s="28">
        <v>107173119</v>
      </c>
      <c r="U11" s="26"/>
      <c r="V11" s="28">
        <v>3414</v>
      </c>
      <c r="W11" s="26"/>
      <c r="X11" s="28">
        <v>145176983208</v>
      </c>
      <c r="Y11" s="26"/>
      <c r="Z11" s="28">
        <v>363060706077.50403</v>
      </c>
      <c r="AB11" s="10">
        <v>0.91</v>
      </c>
    </row>
    <row r="12" spans="1:28" ht="21.75" customHeight="1" x14ac:dyDescent="0.2">
      <c r="A12" s="52" t="s">
        <v>22</v>
      </c>
      <c r="B12" s="52"/>
      <c r="C12" s="52"/>
      <c r="E12" s="53">
        <v>166631</v>
      </c>
      <c r="F12" s="53"/>
      <c r="G12" s="26"/>
      <c r="H12" s="28">
        <v>16246775821</v>
      </c>
      <c r="I12" s="26"/>
      <c r="J12" s="28">
        <v>11840208103.1157</v>
      </c>
      <c r="K12" s="26"/>
      <c r="L12" s="28">
        <v>0</v>
      </c>
      <c r="M12" s="26"/>
      <c r="N12" s="28">
        <v>0</v>
      </c>
      <c r="O12" s="26"/>
      <c r="P12" s="28">
        <v>0</v>
      </c>
      <c r="Q12" s="26"/>
      <c r="R12" s="28">
        <v>0</v>
      </c>
      <c r="S12" s="26"/>
      <c r="T12" s="28">
        <v>166631</v>
      </c>
      <c r="U12" s="26"/>
      <c r="V12" s="28">
        <v>97160</v>
      </c>
      <c r="W12" s="26"/>
      <c r="X12" s="28">
        <v>16246775821</v>
      </c>
      <c r="Y12" s="26"/>
      <c r="Z12" s="28">
        <v>16064720280.669201</v>
      </c>
      <c r="AB12" s="10">
        <v>0.04</v>
      </c>
    </row>
    <row r="13" spans="1:28" ht="21.75" customHeight="1" x14ac:dyDescent="0.2">
      <c r="A13" s="52" t="s">
        <v>23</v>
      </c>
      <c r="B13" s="52"/>
      <c r="C13" s="52"/>
      <c r="E13" s="53">
        <v>19373830</v>
      </c>
      <c r="F13" s="53"/>
      <c r="G13" s="26"/>
      <c r="H13" s="28">
        <v>35129056082</v>
      </c>
      <c r="I13" s="26"/>
      <c r="J13" s="28">
        <v>34334189545.2626</v>
      </c>
      <c r="K13" s="26"/>
      <c r="L13" s="28">
        <v>0</v>
      </c>
      <c r="M13" s="26"/>
      <c r="N13" s="28">
        <v>0</v>
      </c>
      <c r="O13" s="26"/>
      <c r="P13" s="28">
        <v>-12244033</v>
      </c>
      <c r="Q13" s="26"/>
      <c r="R13" s="28">
        <v>24918392360</v>
      </c>
      <c r="S13" s="26"/>
      <c r="T13" s="28">
        <v>7129797</v>
      </c>
      <c r="U13" s="26"/>
      <c r="V13" s="28">
        <v>2051</v>
      </c>
      <c r="W13" s="26"/>
      <c r="X13" s="28">
        <v>12927905255</v>
      </c>
      <c r="Y13" s="26"/>
      <c r="Z13" s="28">
        <v>14510176205.508699</v>
      </c>
      <c r="AB13" s="10">
        <v>0.04</v>
      </c>
    </row>
    <row r="14" spans="1:28" ht="21.75" customHeight="1" x14ac:dyDescent="0.2">
      <c r="A14" s="52" t="s">
        <v>24</v>
      </c>
      <c r="B14" s="52"/>
      <c r="C14" s="52"/>
      <c r="E14" s="53">
        <v>62980612</v>
      </c>
      <c r="F14" s="53"/>
      <c r="G14" s="26"/>
      <c r="H14" s="28">
        <v>112200919555</v>
      </c>
      <c r="I14" s="26"/>
      <c r="J14" s="28">
        <v>128237219875.67999</v>
      </c>
      <c r="K14" s="26"/>
      <c r="L14" s="28">
        <v>10623769</v>
      </c>
      <c r="M14" s="26"/>
      <c r="N14" s="28">
        <v>0</v>
      </c>
      <c r="O14" s="26"/>
      <c r="P14" s="28">
        <v>0</v>
      </c>
      <c r="Q14" s="26"/>
      <c r="R14" s="28">
        <v>0</v>
      </c>
      <c r="S14" s="26"/>
      <c r="T14" s="28">
        <v>73604381</v>
      </c>
      <c r="U14" s="26"/>
      <c r="V14" s="28">
        <v>2154</v>
      </c>
      <c r="W14" s="26"/>
      <c r="X14" s="28">
        <v>112200919555</v>
      </c>
      <c r="Y14" s="26"/>
      <c r="Z14" s="28">
        <v>157318292816.51001</v>
      </c>
      <c r="AB14" s="10">
        <v>0.39</v>
      </c>
    </row>
    <row r="15" spans="1:28" ht="21.75" customHeight="1" x14ac:dyDescent="0.2">
      <c r="A15" s="52" t="s">
        <v>25</v>
      </c>
      <c r="B15" s="52"/>
      <c r="C15" s="52"/>
      <c r="E15" s="53">
        <v>5119599</v>
      </c>
      <c r="F15" s="53"/>
      <c r="G15" s="26"/>
      <c r="H15" s="28">
        <v>30177267281</v>
      </c>
      <c r="I15" s="26"/>
      <c r="J15" s="28">
        <v>26263726663.604099</v>
      </c>
      <c r="K15" s="26"/>
      <c r="L15" s="28">
        <v>0</v>
      </c>
      <c r="M15" s="26"/>
      <c r="N15" s="28">
        <v>0</v>
      </c>
      <c r="O15" s="26"/>
      <c r="P15" s="28">
        <v>0</v>
      </c>
      <c r="Q15" s="26"/>
      <c r="R15" s="28">
        <v>0</v>
      </c>
      <c r="S15" s="26"/>
      <c r="T15" s="28">
        <v>5119599</v>
      </c>
      <c r="U15" s="26"/>
      <c r="V15" s="28">
        <v>9120</v>
      </c>
      <c r="W15" s="26"/>
      <c r="X15" s="28">
        <v>30177267281</v>
      </c>
      <c r="Y15" s="26"/>
      <c r="Z15" s="28">
        <v>46329823437.537598</v>
      </c>
      <c r="AB15" s="10">
        <v>0.12</v>
      </c>
    </row>
    <row r="16" spans="1:28" ht="21.75" customHeight="1" x14ac:dyDescent="0.2">
      <c r="A16" s="52" t="s">
        <v>26</v>
      </c>
      <c r="B16" s="52"/>
      <c r="C16" s="52"/>
      <c r="E16" s="53">
        <v>8000000</v>
      </c>
      <c r="F16" s="53"/>
      <c r="G16" s="26"/>
      <c r="H16" s="28">
        <v>70014719255</v>
      </c>
      <c r="I16" s="26"/>
      <c r="J16" s="28">
        <v>54693922400</v>
      </c>
      <c r="K16" s="26"/>
      <c r="L16" s="28">
        <v>0</v>
      </c>
      <c r="M16" s="26"/>
      <c r="N16" s="28">
        <v>0</v>
      </c>
      <c r="O16" s="26"/>
      <c r="P16" s="28">
        <v>0</v>
      </c>
      <c r="Q16" s="26"/>
      <c r="R16" s="28">
        <v>0</v>
      </c>
      <c r="S16" s="26"/>
      <c r="T16" s="28">
        <v>8000000</v>
      </c>
      <c r="U16" s="26"/>
      <c r="V16" s="28">
        <v>11570</v>
      </c>
      <c r="W16" s="26"/>
      <c r="X16" s="28">
        <v>70014719255</v>
      </c>
      <c r="Y16" s="26"/>
      <c r="Z16" s="28">
        <v>91844511200</v>
      </c>
      <c r="AB16" s="10">
        <v>0.23</v>
      </c>
    </row>
    <row r="17" spans="1:28" ht="21.75" customHeight="1" x14ac:dyDescent="0.2">
      <c r="A17" s="52" t="s">
        <v>27</v>
      </c>
      <c r="B17" s="52"/>
      <c r="C17" s="52"/>
      <c r="E17" s="53">
        <v>19109034</v>
      </c>
      <c r="F17" s="53"/>
      <c r="G17" s="26"/>
      <c r="H17" s="28">
        <v>69743070543</v>
      </c>
      <c r="I17" s="26"/>
      <c r="J17" s="28">
        <v>58343985231.412903</v>
      </c>
      <c r="K17" s="26"/>
      <c r="L17" s="28">
        <v>0</v>
      </c>
      <c r="M17" s="26"/>
      <c r="N17" s="28">
        <v>0</v>
      </c>
      <c r="O17" s="26"/>
      <c r="P17" s="28">
        <v>0</v>
      </c>
      <c r="Q17" s="26"/>
      <c r="R17" s="28">
        <v>0</v>
      </c>
      <c r="S17" s="26"/>
      <c r="T17" s="28">
        <v>19109034</v>
      </c>
      <c r="U17" s="26"/>
      <c r="V17" s="28">
        <v>5250</v>
      </c>
      <c r="W17" s="26"/>
      <c r="X17" s="28">
        <v>69743070543</v>
      </c>
      <c r="Y17" s="26"/>
      <c r="Z17" s="28">
        <v>99546936127.695007</v>
      </c>
      <c r="AB17" s="10">
        <v>0.25</v>
      </c>
    </row>
    <row r="18" spans="1:28" ht="21.75" customHeight="1" x14ac:dyDescent="0.2">
      <c r="A18" s="52" t="s">
        <v>28</v>
      </c>
      <c r="B18" s="52"/>
      <c r="C18" s="52"/>
      <c r="E18" s="53">
        <v>980000</v>
      </c>
      <c r="F18" s="53"/>
      <c r="G18" s="26"/>
      <c r="H18" s="28">
        <v>49926450597</v>
      </c>
      <c r="I18" s="26"/>
      <c r="J18" s="28">
        <v>51207879436</v>
      </c>
      <c r="K18" s="26"/>
      <c r="L18" s="28">
        <v>0</v>
      </c>
      <c r="M18" s="26"/>
      <c r="N18" s="28">
        <v>0</v>
      </c>
      <c r="O18" s="26"/>
      <c r="P18" s="28">
        <v>0</v>
      </c>
      <c r="Q18" s="26"/>
      <c r="R18" s="28">
        <v>0</v>
      </c>
      <c r="S18" s="26"/>
      <c r="T18" s="28">
        <v>980000</v>
      </c>
      <c r="U18" s="26"/>
      <c r="V18" s="28">
        <v>66680</v>
      </c>
      <c r="W18" s="26"/>
      <c r="X18" s="28">
        <v>49926450597</v>
      </c>
      <c r="Y18" s="26"/>
      <c r="Z18" s="28">
        <v>64841272328</v>
      </c>
      <c r="AB18" s="10">
        <v>0.16</v>
      </c>
    </row>
    <row r="19" spans="1:28" ht="21.75" customHeight="1" x14ac:dyDescent="0.2">
      <c r="A19" s="52" t="s">
        <v>29</v>
      </c>
      <c r="B19" s="52"/>
      <c r="C19" s="52"/>
      <c r="E19" s="53">
        <v>987986</v>
      </c>
      <c r="F19" s="53"/>
      <c r="G19" s="26"/>
      <c r="H19" s="28">
        <v>30200318093</v>
      </c>
      <c r="I19" s="26"/>
      <c r="J19" s="28">
        <v>24081289598.9561</v>
      </c>
      <c r="K19" s="26"/>
      <c r="L19" s="28">
        <v>0</v>
      </c>
      <c r="M19" s="26"/>
      <c r="N19" s="28">
        <v>0</v>
      </c>
      <c r="O19" s="26"/>
      <c r="P19" s="28">
        <v>0</v>
      </c>
      <c r="Q19" s="26"/>
      <c r="R19" s="28">
        <v>0</v>
      </c>
      <c r="S19" s="26"/>
      <c r="T19" s="28">
        <v>987986</v>
      </c>
      <c r="U19" s="26"/>
      <c r="V19" s="28">
        <v>30940</v>
      </c>
      <c r="W19" s="26"/>
      <c r="X19" s="28">
        <v>30200318093</v>
      </c>
      <c r="Y19" s="26"/>
      <c r="Z19" s="28">
        <v>30331993982.726799</v>
      </c>
      <c r="AB19" s="10">
        <v>0.08</v>
      </c>
    </row>
    <row r="20" spans="1:28" ht="21.75" customHeight="1" x14ac:dyDescent="0.2">
      <c r="A20" s="52" t="s">
        <v>30</v>
      </c>
      <c r="B20" s="52"/>
      <c r="C20" s="52"/>
      <c r="E20" s="53">
        <v>2491443</v>
      </c>
      <c r="F20" s="53"/>
      <c r="G20" s="26"/>
      <c r="H20" s="28">
        <v>39995745247</v>
      </c>
      <c r="I20" s="26"/>
      <c r="J20" s="28">
        <v>32286724941.666599</v>
      </c>
      <c r="K20" s="26"/>
      <c r="L20" s="28">
        <v>0</v>
      </c>
      <c r="M20" s="26"/>
      <c r="N20" s="28">
        <v>0</v>
      </c>
      <c r="O20" s="26"/>
      <c r="P20" s="28">
        <v>0</v>
      </c>
      <c r="Q20" s="26"/>
      <c r="R20" s="28">
        <v>0</v>
      </c>
      <c r="S20" s="26"/>
      <c r="T20" s="28">
        <v>2491443</v>
      </c>
      <c r="U20" s="26"/>
      <c r="V20" s="28">
        <v>12920</v>
      </c>
      <c r="W20" s="26"/>
      <c r="X20" s="28">
        <v>39995745247</v>
      </c>
      <c r="Y20" s="26"/>
      <c r="Z20" s="28">
        <v>31940619161.2812</v>
      </c>
      <c r="AB20" s="10">
        <v>0.08</v>
      </c>
    </row>
    <row r="21" spans="1:28" ht="21.75" customHeight="1" x14ac:dyDescent="0.2">
      <c r="A21" s="52" t="s">
        <v>31</v>
      </c>
      <c r="B21" s="52"/>
      <c r="C21" s="52"/>
      <c r="E21" s="53">
        <v>3720858</v>
      </c>
      <c r="F21" s="53"/>
      <c r="G21" s="26"/>
      <c r="H21" s="28">
        <v>59792798251</v>
      </c>
      <c r="I21" s="26"/>
      <c r="J21" s="28">
        <v>39763871417.698196</v>
      </c>
      <c r="K21" s="26"/>
      <c r="L21" s="28">
        <v>0</v>
      </c>
      <c r="M21" s="26"/>
      <c r="N21" s="28">
        <v>0</v>
      </c>
      <c r="O21" s="26"/>
      <c r="P21" s="28">
        <v>0</v>
      </c>
      <c r="Q21" s="26"/>
      <c r="R21" s="28">
        <v>0</v>
      </c>
      <c r="S21" s="26"/>
      <c r="T21" s="28">
        <v>3720858</v>
      </c>
      <c r="U21" s="26"/>
      <c r="V21" s="28">
        <v>15440</v>
      </c>
      <c r="W21" s="26"/>
      <c r="X21" s="28">
        <v>59792798251</v>
      </c>
      <c r="Y21" s="26"/>
      <c r="Z21" s="28">
        <v>57005958652.670403</v>
      </c>
      <c r="AB21" s="10">
        <v>0.14000000000000001</v>
      </c>
    </row>
    <row r="22" spans="1:28" ht="21.75" customHeight="1" x14ac:dyDescent="0.2">
      <c r="A22" s="52" t="s">
        <v>32</v>
      </c>
      <c r="B22" s="52"/>
      <c r="C22" s="52"/>
      <c r="E22" s="53">
        <v>1000000</v>
      </c>
      <c r="F22" s="53"/>
      <c r="G22" s="26"/>
      <c r="H22" s="28">
        <v>46442407839</v>
      </c>
      <c r="I22" s="26"/>
      <c r="J22" s="28">
        <v>60240711700</v>
      </c>
      <c r="K22" s="26"/>
      <c r="L22" s="28">
        <v>0</v>
      </c>
      <c r="M22" s="26"/>
      <c r="N22" s="28">
        <v>0</v>
      </c>
      <c r="O22" s="26"/>
      <c r="P22" s="28">
        <v>0</v>
      </c>
      <c r="Q22" s="26"/>
      <c r="R22" s="28">
        <v>0</v>
      </c>
      <c r="S22" s="26"/>
      <c r="T22" s="28">
        <v>1000000</v>
      </c>
      <c r="U22" s="26"/>
      <c r="V22" s="28">
        <v>70410</v>
      </c>
      <c r="W22" s="26"/>
      <c r="X22" s="28">
        <v>46442407839</v>
      </c>
      <c r="Y22" s="26"/>
      <c r="Z22" s="28">
        <v>69865730700</v>
      </c>
      <c r="AB22" s="10">
        <v>0.18</v>
      </c>
    </row>
    <row r="23" spans="1:28" ht="21.75" customHeight="1" x14ac:dyDescent="0.2">
      <c r="A23" s="52" t="s">
        <v>33</v>
      </c>
      <c r="B23" s="52"/>
      <c r="C23" s="52"/>
      <c r="E23" s="53">
        <v>3109557</v>
      </c>
      <c r="F23" s="53"/>
      <c r="G23" s="26"/>
      <c r="H23" s="28">
        <v>24777572952</v>
      </c>
      <c r="I23" s="26"/>
      <c r="J23" s="28">
        <v>19099369569.974098</v>
      </c>
      <c r="K23" s="26"/>
      <c r="L23" s="28">
        <v>0</v>
      </c>
      <c r="M23" s="26"/>
      <c r="N23" s="28">
        <v>0</v>
      </c>
      <c r="O23" s="26"/>
      <c r="P23" s="28">
        <v>0</v>
      </c>
      <c r="Q23" s="26"/>
      <c r="R23" s="28">
        <v>0</v>
      </c>
      <c r="S23" s="26"/>
      <c r="T23" s="28">
        <v>3109557</v>
      </c>
      <c r="U23" s="26"/>
      <c r="V23" s="28">
        <v>10130</v>
      </c>
      <c r="W23" s="26"/>
      <c r="X23" s="28">
        <v>24777572952</v>
      </c>
      <c r="Y23" s="26"/>
      <c r="Z23" s="28">
        <v>31256318860.070702</v>
      </c>
      <c r="AB23" s="10">
        <v>0.08</v>
      </c>
    </row>
    <row r="24" spans="1:28" ht="21.75" customHeight="1" x14ac:dyDescent="0.2">
      <c r="A24" s="52" t="s">
        <v>34</v>
      </c>
      <c r="B24" s="52"/>
      <c r="C24" s="52"/>
      <c r="E24" s="53">
        <v>106925331</v>
      </c>
      <c r="F24" s="53"/>
      <c r="G24" s="26"/>
      <c r="H24" s="28">
        <v>454296328529</v>
      </c>
      <c r="I24" s="26"/>
      <c r="J24" s="28">
        <v>189068058377.021</v>
      </c>
      <c r="K24" s="26"/>
      <c r="L24" s="28">
        <v>0</v>
      </c>
      <c r="M24" s="26"/>
      <c r="N24" s="28">
        <v>0</v>
      </c>
      <c r="O24" s="26"/>
      <c r="P24" s="28">
        <v>0</v>
      </c>
      <c r="Q24" s="26"/>
      <c r="R24" s="28">
        <v>0</v>
      </c>
      <c r="S24" s="26"/>
      <c r="T24" s="28">
        <v>106925331</v>
      </c>
      <c r="U24" s="26"/>
      <c r="V24" s="28">
        <v>2186</v>
      </c>
      <c r="W24" s="26"/>
      <c r="X24" s="28">
        <v>454296328529</v>
      </c>
      <c r="Y24" s="26"/>
      <c r="Z24" s="28">
        <v>231931972846.33499</v>
      </c>
      <c r="AB24" s="10">
        <v>0.57999999999999996</v>
      </c>
    </row>
    <row r="25" spans="1:28" ht="21.75" customHeight="1" x14ac:dyDescent="0.2">
      <c r="A25" s="52" t="s">
        <v>35</v>
      </c>
      <c r="B25" s="52"/>
      <c r="C25" s="52"/>
      <c r="E25" s="53">
        <v>1747</v>
      </c>
      <c r="F25" s="53"/>
      <c r="G25" s="26"/>
      <c r="H25" s="28">
        <v>3629984</v>
      </c>
      <c r="I25" s="26"/>
      <c r="J25" s="28">
        <v>5212621.5398300001</v>
      </c>
      <c r="K25" s="26"/>
      <c r="L25" s="28">
        <v>0</v>
      </c>
      <c r="M25" s="26"/>
      <c r="N25" s="28">
        <v>0</v>
      </c>
      <c r="O25" s="26"/>
      <c r="P25" s="28">
        <v>0</v>
      </c>
      <c r="Q25" s="26"/>
      <c r="R25" s="28">
        <v>0</v>
      </c>
      <c r="S25" s="26"/>
      <c r="T25" s="28">
        <v>1747</v>
      </c>
      <c r="U25" s="26"/>
      <c r="V25" s="28">
        <v>5261</v>
      </c>
      <c r="W25" s="26"/>
      <c r="X25" s="28">
        <v>3629984</v>
      </c>
      <c r="Y25" s="26"/>
      <c r="Z25" s="28">
        <v>9119920.8250900004</v>
      </c>
      <c r="AB25" s="10">
        <v>0</v>
      </c>
    </row>
    <row r="26" spans="1:28" ht="21.75" customHeight="1" x14ac:dyDescent="0.2">
      <c r="A26" s="52" t="s">
        <v>36</v>
      </c>
      <c r="B26" s="52"/>
      <c r="C26" s="52"/>
      <c r="E26" s="53">
        <v>1478215</v>
      </c>
      <c r="F26" s="53"/>
      <c r="G26" s="26"/>
      <c r="H26" s="28">
        <v>4371081755</v>
      </c>
      <c r="I26" s="26"/>
      <c r="J26" s="28">
        <v>12922405786.820499</v>
      </c>
      <c r="K26" s="26"/>
      <c r="L26" s="28">
        <v>0</v>
      </c>
      <c r="M26" s="26"/>
      <c r="N26" s="28">
        <v>0</v>
      </c>
      <c r="O26" s="26"/>
      <c r="P26" s="28">
        <v>-1478215</v>
      </c>
      <c r="Q26" s="26"/>
      <c r="R26" s="28">
        <v>0</v>
      </c>
      <c r="S26" s="26"/>
      <c r="T26" s="28">
        <v>0</v>
      </c>
      <c r="U26" s="26"/>
      <c r="V26" s="28">
        <v>0</v>
      </c>
      <c r="W26" s="26"/>
      <c r="X26" s="28">
        <v>0</v>
      </c>
      <c r="Y26" s="26"/>
      <c r="Z26" s="28">
        <v>0</v>
      </c>
      <c r="AB26" s="10">
        <v>0</v>
      </c>
    </row>
    <row r="27" spans="1:28" ht="21.75" customHeight="1" x14ac:dyDescent="0.2">
      <c r="A27" s="52" t="s">
        <v>37</v>
      </c>
      <c r="B27" s="52"/>
      <c r="C27" s="52"/>
      <c r="E27" s="53">
        <v>594302</v>
      </c>
      <c r="F27" s="53"/>
      <c r="G27" s="26"/>
      <c r="H27" s="28">
        <v>807656418</v>
      </c>
      <c r="I27" s="26"/>
      <c r="J27" s="28">
        <v>568478555.90056002</v>
      </c>
      <c r="K27" s="26"/>
      <c r="L27" s="28">
        <v>0</v>
      </c>
      <c r="M27" s="26"/>
      <c r="N27" s="28">
        <v>0</v>
      </c>
      <c r="O27" s="26"/>
      <c r="P27" s="28">
        <v>0</v>
      </c>
      <c r="Q27" s="26"/>
      <c r="R27" s="28">
        <v>0</v>
      </c>
      <c r="S27" s="26"/>
      <c r="T27" s="28">
        <v>594302</v>
      </c>
      <c r="U27" s="26"/>
      <c r="V27" s="28">
        <v>866</v>
      </c>
      <c r="W27" s="26"/>
      <c r="X27" s="28">
        <v>807656418</v>
      </c>
      <c r="Y27" s="26"/>
      <c r="Z27" s="28">
        <v>510687167.43764001</v>
      </c>
      <c r="AB27" s="10">
        <v>0</v>
      </c>
    </row>
    <row r="28" spans="1:28" ht="21.75" customHeight="1" x14ac:dyDescent="0.2">
      <c r="A28" s="52" t="s">
        <v>38</v>
      </c>
      <c r="B28" s="52"/>
      <c r="C28" s="52"/>
      <c r="E28" s="53">
        <v>2433918</v>
      </c>
      <c r="F28" s="53"/>
      <c r="G28" s="26"/>
      <c r="H28" s="28">
        <v>21371509228</v>
      </c>
      <c r="I28" s="26"/>
      <c r="J28" s="28">
        <v>12442614849.006701</v>
      </c>
      <c r="K28" s="26"/>
      <c r="L28" s="28">
        <v>0</v>
      </c>
      <c r="M28" s="26"/>
      <c r="N28" s="28">
        <v>0</v>
      </c>
      <c r="O28" s="26"/>
      <c r="P28" s="28">
        <v>0</v>
      </c>
      <c r="Q28" s="26"/>
      <c r="R28" s="28">
        <v>0</v>
      </c>
      <c r="S28" s="26"/>
      <c r="T28" s="28">
        <v>2433918</v>
      </c>
      <c r="U28" s="26"/>
      <c r="V28" s="28">
        <v>8170</v>
      </c>
      <c r="W28" s="26"/>
      <c r="X28" s="28">
        <v>21371509228</v>
      </c>
      <c r="Y28" s="26"/>
      <c r="Z28" s="28">
        <v>19731398159.236198</v>
      </c>
      <c r="AB28" s="10">
        <v>0.05</v>
      </c>
    </row>
    <row r="29" spans="1:28" ht="21.75" customHeight="1" x14ac:dyDescent="0.2">
      <c r="A29" s="52" t="s">
        <v>39</v>
      </c>
      <c r="B29" s="52"/>
      <c r="C29" s="52"/>
      <c r="E29" s="53">
        <v>1500000</v>
      </c>
      <c r="F29" s="53"/>
      <c r="G29" s="26"/>
      <c r="H29" s="28">
        <v>41039235463</v>
      </c>
      <c r="I29" s="26"/>
      <c r="J29" s="28">
        <v>28175506650</v>
      </c>
      <c r="K29" s="26"/>
      <c r="L29" s="28">
        <v>0</v>
      </c>
      <c r="M29" s="26"/>
      <c r="N29" s="28">
        <v>0</v>
      </c>
      <c r="O29" s="26"/>
      <c r="P29" s="28">
        <v>0</v>
      </c>
      <c r="Q29" s="26"/>
      <c r="R29" s="28">
        <v>0</v>
      </c>
      <c r="S29" s="26"/>
      <c r="T29" s="28">
        <v>1500000</v>
      </c>
      <c r="U29" s="26"/>
      <c r="V29" s="28">
        <v>25770</v>
      </c>
      <c r="W29" s="26"/>
      <c r="X29" s="28">
        <v>41039235463</v>
      </c>
      <c r="Y29" s="26"/>
      <c r="Z29" s="28">
        <v>38356196850</v>
      </c>
      <c r="AB29" s="10">
        <v>0.1</v>
      </c>
    </row>
    <row r="30" spans="1:28" ht="21.75" customHeight="1" x14ac:dyDescent="0.2">
      <c r="A30" s="52" t="s">
        <v>40</v>
      </c>
      <c r="B30" s="52"/>
      <c r="C30" s="52"/>
      <c r="E30" s="53">
        <v>10000</v>
      </c>
      <c r="F30" s="53"/>
      <c r="G30" s="26"/>
      <c r="H30" s="28">
        <v>10109372</v>
      </c>
      <c r="I30" s="26"/>
      <c r="J30" s="28">
        <v>7193957.5</v>
      </c>
      <c r="K30" s="26"/>
      <c r="L30" s="28">
        <v>0</v>
      </c>
      <c r="M30" s="26"/>
      <c r="N30" s="28">
        <v>0</v>
      </c>
      <c r="O30" s="26"/>
      <c r="P30" s="28">
        <v>0</v>
      </c>
      <c r="Q30" s="26"/>
      <c r="R30" s="28">
        <v>0</v>
      </c>
      <c r="S30" s="26"/>
      <c r="T30" s="28">
        <v>10000</v>
      </c>
      <c r="U30" s="26"/>
      <c r="V30" s="28">
        <v>725</v>
      </c>
      <c r="W30" s="26"/>
      <c r="X30" s="28">
        <v>10109372</v>
      </c>
      <c r="Y30" s="26"/>
      <c r="Z30" s="28">
        <v>7193957.5</v>
      </c>
      <c r="AB30" s="10">
        <v>0</v>
      </c>
    </row>
    <row r="31" spans="1:28" ht="21.75" customHeight="1" x14ac:dyDescent="0.2">
      <c r="A31" s="52" t="s">
        <v>41</v>
      </c>
      <c r="B31" s="52"/>
      <c r="C31" s="52"/>
      <c r="E31" s="53">
        <v>10000</v>
      </c>
      <c r="F31" s="53"/>
      <c r="G31" s="26"/>
      <c r="H31" s="28">
        <v>9608908</v>
      </c>
      <c r="I31" s="26"/>
      <c r="J31" s="28">
        <v>9625019</v>
      </c>
      <c r="K31" s="26"/>
      <c r="L31" s="28">
        <v>0</v>
      </c>
      <c r="M31" s="26"/>
      <c r="N31" s="28">
        <v>0</v>
      </c>
      <c r="O31" s="26"/>
      <c r="P31" s="28">
        <v>0</v>
      </c>
      <c r="Q31" s="26"/>
      <c r="R31" s="28">
        <v>0</v>
      </c>
      <c r="S31" s="26"/>
      <c r="T31" s="28">
        <v>10000</v>
      </c>
      <c r="U31" s="26"/>
      <c r="V31" s="28">
        <v>970</v>
      </c>
      <c r="W31" s="26"/>
      <c r="X31" s="28">
        <v>9608908</v>
      </c>
      <c r="Y31" s="26"/>
      <c r="Z31" s="28">
        <v>9625019</v>
      </c>
      <c r="AB31" s="10">
        <v>0</v>
      </c>
    </row>
    <row r="32" spans="1:28" ht="21.75" customHeight="1" x14ac:dyDescent="0.2">
      <c r="A32" s="52" t="s">
        <v>42</v>
      </c>
      <c r="B32" s="52"/>
      <c r="C32" s="52"/>
      <c r="E32" s="53">
        <v>10000</v>
      </c>
      <c r="F32" s="53"/>
      <c r="G32" s="26"/>
      <c r="H32" s="28">
        <v>10109372</v>
      </c>
      <c r="I32" s="26"/>
      <c r="J32" s="28">
        <v>4276683.7</v>
      </c>
      <c r="K32" s="26"/>
      <c r="L32" s="28">
        <v>0</v>
      </c>
      <c r="M32" s="26"/>
      <c r="N32" s="28">
        <v>0</v>
      </c>
      <c r="O32" s="26"/>
      <c r="P32" s="28">
        <v>0</v>
      </c>
      <c r="Q32" s="26"/>
      <c r="R32" s="28">
        <v>0</v>
      </c>
      <c r="S32" s="26"/>
      <c r="T32" s="28">
        <v>10000</v>
      </c>
      <c r="U32" s="26"/>
      <c r="V32" s="28">
        <v>431</v>
      </c>
      <c r="W32" s="26"/>
      <c r="X32" s="28">
        <v>10109372</v>
      </c>
      <c r="Y32" s="26"/>
      <c r="Z32" s="28">
        <v>4276683.7</v>
      </c>
      <c r="AB32" s="10">
        <v>0</v>
      </c>
    </row>
    <row r="33" spans="1:28" ht="21.75" customHeight="1" x14ac:dyDescent="0.2">
      <c r="A33" s="52" t="s">
        <v>43</v>
      </c>
      <c r="B33" s="52"/>
      <c r="C33" s="52"/>
      <c r="E33" s="53">
        <v>10000</v>
      </c>
      <c r="F33" s="53"/>
      <c r="G33" s="26"/>
      <c r="H33" s="28">
        <v>12411506</v>
      </c>
      <c r="I33" s="26"/>
      <c r="J33" s="28">
        <v>4286606.4000000004</v>
      </c>
      <c r="K33" s="26"/>
      <c r="L33" s="28">
        <v>0</v>
      </c>
      <c r="M33" s="26"/>
      <c r="N33" s="28">
        <v>0</v>
      </c>
      <c r="O33" s="26"/>
      <c r="P33" s="28">
        <v>0</v>
      </c>
      <c r="Q33" s="26"/>
      <c r="R33" s="28">
        <v>0</v>
      </c>
      <c r="S33" s="26"/>
      <c r="T33" s="28">
        <v>10000</v>
      </c>
      <c r="U33" s="26"/>
      <c r="V33" s="28">
        <v>432</v>
      </c>
      <c r="W33" s="26"/>
      <c r="X33" s="28">
        <v>12411506</v>
      </c>
      <c r="Y33" s="26"/>
      <c r="Z33" s="28">
        <v>4286606.4000000004</v>
      </c>
      <c r="AB33" s="10">
        <v>0</v>
      </c>
    </row>
    <row r="34" spans="1:28" ht="21.75" customHeight="1" x14ac:dyDescent="0.2">
      <c r="A34" s="52" t="s">
        <v>44</v>
      </c>
      <c r="B34" s="52"/>
      <c r="C34" s="52"/>
      <c r="E34" s="53">
        <v>10000</v>
      </c>
      <c r="F34" s="53"/>
      <c r="G34" s="26"/>
      <c r="H34" s="28">
        <v>11110300</v>
      </c>
      <c r="I34" s="26"/>
      <c r="J34" s="28">
        <v>11212651</v>
      </c>
      <c r="K34" s="26"/>
      <c r="L34" s="28">
        <v>0</v>
      </c>
      <c r="M34" s="26"/>
      <c r="N34" s="28">
        <v>0</v>
      </c>
      <c r="O34" s="26"/>
      <c r="P34" s="28">
        <v>0</v>
      </c>
      <c r="Q34" s="26"/>
      <c r="R34" s="28">
        <v>0</v>
      </c>
      <c r="S34" s="26"/>
      <c r="T34" s="28">
        <v>10000</v>
      </c>
      <c r="U34" s="26"/>
      <c r="V34" s="28">
        <v>1130</v>
      </c>
      <c r="W34" s="26"/>
      <c r="X34" s="28">
        <v>11110300</v>
      </c>
      <c r="Y34" s="26"/>
      <c r="Z34" s="28">
        <v>11212651</v>
      </c>
      <c r="AB34" s="10">
        <v>0</v>
      </c>
    </row>
    <row r="35" spans="1:28" ht="21.75" customHeight="1" x14ac:dyDescent="0.2">
      <c r="A35" s="52" t="s">
        <v>45</v>
      </c>
      <c r="B35" s="52"/>
      <c r="C35" s="52"/>
      <c r="E35" s="53">
        <v>29700000</v>
      </c>
      <c r="F35" s="53"/>
      <c r="G35" s="26"/>
      <c r="H35" s="28">
        <v>39829155536</v>
      </c>
      <c r="I35" s="26"/>
      <c r="J35" s="28">
        <v>45620208612</v>
      </c>
      <c r="K35" s="26"/>
      <c r="L35" s="28">
        <v>0</v>
      </c>
      <c r="M35" s="26"/>
      <c r="N35" s="28">
        <v>0</v>
      </c>
      <c r="O35" s="26"/>
      <c r="P35" s="28">
        <v>0</v>
      </c>
      <c r="Q35" s="26"/>
      <c r="R35" s="28">
        <v>0</v>
      </c>
      <c r="S35" s="26"/>
      <c r="T35" s="28">
        <v>29700000</v>
      </c>
      <c r="U35" s="26"/>
      <c r="V35" s="28">
        <v>2146</v>
      </c>
      <c r="W35" s="26"/>
      <c r="X35" s="28">
        <v>39829155536</v>
      </c>
      <c r="Y35" s="26"/>
      <c r="Z35" s="28">
        <v>63243519174</v>
      </c>
      <c r="AB35" s="10">
        <v>0.16</v>
      </c>
    </row>
    <row r="36" spans="1:28" ht="21.75" customHeight="1" x14ac:dyDescent="0.2">
      <c r="A36" s="52" t="s">
        <v>46</v>
      </c>
      <c r="B36" s="52"/>
      <c r="C36" s="52"/>
      <c r="E36" s="53">
        <v>4403851</v>
      </c>
      <c r="F36" s="53"/>
      <c r="G36" s="26"/>
      <c r="H36" s="28">
        <v>17430394420</v>
      </c>
      <c r="I36" s="26"/>
      <c r="J36" s="28">
        <v>42867828563.663696</v>
      </c>
      <c r="K36" s="26"/>
      <c r="L36" s="28">
        <v>1478215</v>
      </c>
      <c r="M36" s="26"/>
      <c r="N36" s="28">
        <v>0</v>
      </c>
      <c r="O36" s="26"/>
      <c r="P36" s="28">
        <v>0</v>
      </c>
      <c r="Q36" s="26"/>
      <c r="R36" s="28">
        <v>0</v>
      </c>
      <c r="S36" s="26"/>
      <c r="T36" s="28">
        <v>5882066</v>
      </c>
      <c r="U36" s="26"/>
      <c r="V36" s="28">
        <v>14240</v>
      </c>
      <c r="W36" s="26"/>
      <c r="X36" s="28">
        <v>23279691175</v>
      </c>
      <c r="Y36" s="26"/>
      <c r="Z36" s="28">
        <v>83113150248.636795</v>
      </c>
      <c r="AB36" s="10">
        <v>0.21</v>
      </c>
    </row>
    <row r="37" spans="1:28" ht="21.75" customHeight="1" x14ac:dyDescent="0.2">
      <c r="A37" s="52" t="s">
        <v>47</v>
      </c>
      <c r="B37" s="52"/>
      <c r="C37" s="52"/>
      <c r="E37" s="53">
        <v>4400000</v>
      </c>
      <c r="F37" s="53"/>
      <c r="G37" s="26"/>
      <c r="H37" s="28">
        <v>49866594842</v>
      </c>
      <c r="I37" s="26"/>
      <c r="J37" s="28">
        <v>59246457160</v>
      </c>
      <c r="K37" s="26"/>
      <c r="L37" s="28">
        <v>0</v>
      </c>
      <c r="M37" s="26"/>
      <c r="N37" s="28">
        <v>0</v>
      </c>
      <c r="O37" s="26"/>
      <c r="P37" s="28">
        <v>0</v>
      </c>
      <c r="Q37" s="26"/>
      <c r="R37" s="28">
        <v>0</v>
      </c>
      <c r="S37" s="26"/>
      <c r="T37" s="28">
        <v>4400000</v>
      </c>
      <c r="U37" s="26"/>
      <c r="V37" s="28">
        <v>15030</v>
      </c>
      <c r="W37" s="26"/>
      <c r="X37" s="28">
        <v>49866594842</v>
      </c>
      <c r="Y37" s="26"/>
      <c r="Z37" s="28">
        <v>65620799640</v>
      </c>
      <c r="AB37" s="10">
        <v>0.16</v>
      </c>
    </row>
    <row r="38" spans="1:28" ht="21.75" customHeight="1" x14ac:dyDescent="0.2">
      <c r="A38" s="52" t="s">
        <v>48</v>
      </c>
      <c r="B38" s="52"/>
      <c r="C38" s="52"/>
      <c r="E38" s="53">
        <v>10000</v>
      </c>
      <c r="F38" s="53"/>
      <c r="G38" s="26"/>
      <c r="H38" s="28">
        <v>9608908</v>
      </c>
      <c r="I38" s="26"/>
      <c r="J38" s="28">
        <v>4256838.3</v>
      </c>
      <c r="K38" s="26"/>
      <c r="L38" s="28">
        <v>0</v>
      </c>
      <c r="M38" s="26"/>
      <c r="N38" s="28">
        <v>0</v>
      </c>
      <c r="O38" s="26"/>
      <c r="P38" s="28">
        <v>0</v>
      </c>
      <c r="Q38" s="26"/>
      <c r="R38" s="28">
        <v>0</v>
      </c>
      <c r="S38" s="26"/>
      <c r="T38" s="28">
        <v>10000</v>
      </c>
      <c r="U38" s="26"/>
      <c r="V38" s="28">
        <v>429</v>
      </c>
      <c r="W38" s="26"/>
      <c r="X38" s="28">
        <v>9608908</v>
      </c>
      <c r="Y38" s="26"/>
      <c r="Z38" s="28">
        <v>4256838.3</v>
      </c>
      <c r="AB38" s="10">
        <v>0</v>
      </c>
    </row>
    <row r="39" spans="1:28" ht="21.75" customHeight="1" x14ac:dyDescent="0.2">
      <c r="A39" s="52" t="s">
        <v>49</v>
      </c>
      <c r="B39" s="52"/>
      <c r="C39" s="52"/>
      <c r="E39" s="53">
        <v>10000</v>
      </c>
      <c r="F39" s="53"/>
      <c r="G39" s="26"/>
      <c r="H39" s="28">
        <v>7607052</v>
      </c>
      <c r="I39" s="26"/>
      <c r="J39" s="28">
        <v>4256838.3</v>
      </c>
      <c r="K39" s="26"/>
      <c r="L39" s="28">
        <v>0</v>
      </c>
      <c r="M39" s="26"/>
      <c r="N39" s="28">
        <v>0</v>
      </c>
      <c r="O39" s="26"/>
      <c r="P39" s="28">
        <v>0</v>
      </c>
      <c r="Q39" s="26"/>
      <c r="R39" s="28">
        <v>0</v>
      </c>
      <c r="S39" s="26"/>
      <c r="T39" s="28">
        <v>10000</v>
      </c>
      <c r="U39" s="26"/>
      <c r="V39" s="28">
        <v>429</v>
      </c>
      <c r="W39" s="26"/>
      <c r="X39" s="28">
        <v>7607052</v>
      </c>
      <c r="Y39" s="26"/>
      <c r="Z39" s="28">
        <v>4256838.3</v>
      </c>
      <c r="AB39" s="10">
        <v>0</v>
      </c>
    </row>
    <row r="40" spans="1:28" ht="21.75" customHeight="1" x14ac:dyDescent="0.2">
      <c r="A40" s="52" t="s">
        <v>50</v>
      </c>
      <c r="B40" s="52"/>
      <c r="C40" s="52"/>
      <c r="E40" s="53">
        <v>10000</v>
      </c>
      <c r="F40" s="53"/>
      <c r="G40" s="26"/>
      <c r="H40" s="28">
        <v>12611692</v>
      </c>
      <c r="I40" s="26"/>
      <c r="J40" s="28">
        <v>12701056</v>
      </c>
      <c r="K40" s="26"/>
      <c r="L40" s="28">
        <v>0</v>
      </c>
      <c r="M40" s="26"/>
      <c r="N40" s="28">
        <v>0</v>
      </c>
      <c r="O40" s="26"/>
      <c r="P40" s="28">
        <v>0</v>
      </c>
      <c r="Q40" s="26"/>
      <c r="R40" s="28">
        <v>0</v>
      </c>
      <c r="S40" s="26"/>
      <c r="T40" s="28">
        <v>10000</v>
      </c>
      <c r="U40" s="26"/>
      <c r="V40" s="28">
        <v>1280</v>
      </c>
      <c r="W40" s="26"/>
      <c r="X40" s="28">
        <v>12611692</v>
      </c>
      <c r="Y40" s="26"/>
      <c r="Z40" s="28">
        <v>12701056</v>
      </c>
      <c r="AB40" s="10">
        <v>0</v>
      </c>
    </row>
    <row r="41" spans="1:28" ht="21.75" customHeight="1" x14ac:dyDescent="0.2">
      <c r="A41" s="52" t="s">
        <v>51</v>
      </c>
      <c r="B41" s="52"/>
      <c r="C41" s="52"/>
      <c r="E41" s="53">
        <v>10000</v>
      </c>
      <c r="F41" s="53"/>
      <c r="G41" s="26"/>
      <c r="H41" s="28">
        <v>10509744</v>
      </c>
      <c r="I41" s="26"/>
      <c r="J41" s="28">
        <v>7233648.2999999998</v>
      </c>
      <c r="K41" s="26"/>
      <c r="L41" s="28">
        <v>0</v>
      </c>
      <c r="M41" s="26"/>
      <c r="N41" s="28">
        <v>0</v>
      </c>
      <c r="O41" s="26"/>
      <c r="P41" s="28">
        <v>0</v>
      </c>
      <c r="Q41" s="26"/>
      <c r="R41" s="28">
        <v>0</v>
      </c>
      <c r="S41" s="26"/>
      <c r="T41" s="28">
        <v>10000</v>
      </c>
      <c r="U41" s="26"/>
      <c r="V41" s="28">
        <v>729</v>
      </c>
      <c r="W41" s="26"/>
      <c r="X41" s="28">
        <v>10509744</v>
      </c>
      <c r="Y41" s="26"/>
      <c r="Z41" s="28">
        <v>7233648.2999999998</v>
      </c>
      <c r="AB41" s="10">
        <v>0</v>
      </c>
    </row>
    <row r="42" spans="1:28" ht="21.75" customHeight="1" x14ac:dyDescent="0.2">
      <c r="A42" s="52" t="s">
        <v>52</v>
      </c>
      <c r="B42" s="52"/>
      <c r="C42" s="52"/>
      <c r="E42" s="53">
        <v>10000</v>
      </c>
      <c r="F42" s="53"/>
      <c r="G42" s="26"/>
      <c r="H42" s="28">
        <v>12211320</v>
      </c>
      <c r="I42" s="26"/>
      <c r="J42" s="28">
        <v>12304148</v>
      </c>
      <c r="K42" s="26"/>
      <c r="L42" s="28">
        <v>0</v>
      </c>
      <c r="M42" s="26"/>
      <c r="N42" s="28">
        <v>0</v>
      </c>
      <c r="O42" s="26"/>
      <c r="P42" s="28">
        <v>0</v>
      </c>
      <c r="Q42" s="26"/>
      <c r="R42" s="28">
        <v>0</v>
      </c>
      <c r="S42" s="26"/>
      <c r="T42" s="28">
        <v>10000</v>
      </c>
      <c r="U42" s="26"/>
      <c r="V42" s="28">
        <v>1240</v>
      </c>
      <c r="W42" s="26"/>
      <c r="X42" s="28">
        <v>12211320</v>
      </c>
      <c r="Y42" s="26"/>
      <c r="Z42" s="28">
        <v>12304148</v>
      </c>
      <c r="AB42" s="10">
        <v>0</v>
      </c>
    </row>
    <row r="43" spans="1:28" ht="21.75" customHeight="1" x14ac:dyDescent="0.2">
      <c r="A43" s="52" t="s">
        <v>53</v>
      </c>
      <c r="B43" s="52"/>
      <c r="C43" s="52"/>
      <c r="E43" s="53">
        <v>10000</v>
      </c>
      <c r="F43" s="53"/>
      <c r="G43" s="26"/>
      <c r="H43" s="28">
        <v>21820230</v>
      </c>
      <c r="I43" s="26"/>
      <c r="J43" s="28">
        <v>21919244.300000001</v>
      </c>
      <c r="K43" s="26"/>
      <c r="L43" s="28">
        <v>0</v>
      </c>
      <c r="M43" s="26"/>
      <c r="N43" s="28">
        <v>0</v>
      </c>
      <c r="O43" s="26"/>
      <c r="P43" s="28">
        <v>0</v>
      </c>
      <c r="Q43" s="26"/>
      <c r="R43" s="28">
        <v>0</v>
      </c>
      <c r="S43" s="26"/>
      <c r="T43" s="28">
        <v>10000</v>
      </c>
      <c r="U43" s="26"/>
      <c r="V43" s="28">
        <v>2209</v>
      </c>
      <c r="W43" s="26"/>
      <c r="X43" s="28">
        <v>21820230</v>
      </c>
      <c r="Y43" s="26"/>
      <c r="Z43" s="28">
        <v>21919244.300000001</v>
      </c>
      <c r="AB43" s="10">
        <v>0</v>
      </c>
    </row>
    <row r="44" spans="1:28" ht="21.75" customHeight="1" x14ac:dyDescent="0.2">
      <c r="A44" s="52" t="s">
        <v>54</v>
      </c>
      <c r="B44" s="52"/>
      <c r="C44" s="52"/>
      <c r="E44" s="53">
        <v>10000</v>
      </c>
      <c r="F44" s="53"/>
      <c r="G44" s="26"/>
      <c r="H44" s="28">
        <v>13512528</v>
      </c>
      <c r="I44" s="26"/>
      <c r="J44" s="28">
        <v>13584176.300000001</v>
      </c>
      <c r="K44" s="26"/>
      <c r="L44" s="28">
        <v>0</v>
      </c>
      <c r="M44" s="26"/>
      <c r="N44" s="28">
        <v>0</v>
      </c>
      <c r="O44" s="26"/>
      <c r="P44" s="28">
        <v>0</v>
      </c>
      <c r="Q44" s="26"/>
      <c r="R44" s="28">
        <v>0</v>
      </c>
      <c r="S44" s="26"/>
      <c r="T44" s="28">
        <v>10000</v>
      </c>
      <c r="U44" s="26"/>
      <c r="V44" s="28">
        <v>1369</v>
      </c>
      <c r="W44" s="26"/>
      <c r="X44" s="28">
        <v>13512528</v>
      </c>
      <c r="Y44" s="26"/>
      <c r="Z44" s="28">
        <v>13584176.300000001</v>
      </c>
      <c r="AB44" s="10">
        <v>0</v>
      </c>
    </row>
    <row r="45" spans="1:28" ht="21.75" customHeight="1" x14ac:dyDescent="0.2">
      <c r="A45" s="52" t="s">
        <v>55</v>
      </c>
      <c r="B45" s="52"/>
      <c r="C45" s="52"/>
      <c r="E45" s="53">
        <v>10000</v>
      </c>
      <c r="F45" s="53"/>
      <c r="G45" s="26"/>
      <c r="H45" s="28">
        <v>9608908</v>
      </c>
      <c r="I45" s="26"/>
      <c r="J45" s="28">
        <v>6281069.0999999996</v>
      </c>
      <c r="K45" s="26"/>
      <c r="L45" s="28">
        <v>0</v>
      </c>
      <c r="M45" s="26"/>
      <c r="N45" s="28">
        <v>0</v>
      </c>
      <c r="O45" s="26"/>
      <c r="P45" s="28">
        <v>0</v>
      </c>
      <c r="Q45" s="26"/>
      <c r="R45" s="28">
        <v>0</v>
      </c>
      <c r="S45" s="26"/>
      <c r="T45" s="28">
        <v>10000</v>
      </c>
      <c r="U45" s="26"/>
      <c r="V45" s="28">
        <v>633</v>
      </c>
      <c r="W45" s="26"/>
      <c r="X45" s="28">
        <v>9608908</v>
      </c>
      <c r="Y45" s="26"/>
      <c r="Z45" s="28">
        <v>6281069.0999999996</v>
      </c>
      <c r="AB45" s="10">
        <v>0</v>
      </c>
    </row>
    <row r="46" spans="1:28" ht="21.75" customHeight="1" x14ac:dyDescent="0.2">
      <c r="A46" s="52" t="s">
        <v>56</v>
      </c>
      <c r="B46" s="52"/>
      <c r="C46" s="52"/>
      <c r="E46" s="53">
        <v>10000</v>
      </c>
      <c r="F46" s="53"/>
      <c r="G46" s="26"/>
      <c r="H46" s="28">
        <v>14012992</v>
      </c>
      <c r="I46" s="26"/>
      <c r="J46" s="28">
        <v>14080311.300000001</v>
      </c>
      <c r="K46" s="26"/>
      <c r="L46" s="28">
        <v>0</v>
      </c>
      <c r="M46" s="26"/>
      <c r="N46" s="28">
        <v>0</v>
      </c>
      <c r="O46" s="26"/>
      <c r="P46" s="28">
        <v>0</v>
      </c>
      <c r="Q46" s="26"/>
      <c r="R46" s="28">
        <v>0</v>
      </c>
      <c r="S46" s="26"/>
      <c r="T46" s="28">
        <v>10000</v>
      </c>
      <c r="U46" s="26"/>
      <c r="V46" s="28">
        <v>1419</v>
      </c>
      <c r="W46" s="26"/>
      <c r="X46" s="28">
        <v>14012992</v>
      </c>
      <c r="Y46" s="26"/>
      <c r="Z46" s="28">
        <v>14080311.300000001</v>
      </c>
      <c r="AB46" s="10">
        <v>0</v>
      </c>
    </row>
    <row r="47" spans="1:28" ht="21.75" customHeight="1" x14ac:dyDescent="0.2">
      <c r="A47" s="52" t="s">
        <v>57</v>
      </c>
      <c r="B47" s="52"/>
      <c r="C47" s="52"/>
      <c r="E47" s="53">
        <v>10000</v>
      </c>
      <c r="F47" s="53"/>
      <c r="G47" s="26"/>
      <c r="H47" s="28">
        <v>7506960</v>
      </c>
      <c r="I47" s="26"/>
      <c r="J47" s="28">
        <v>6122305.9000000004</v>
      </c>
      <c r="K47" s="26"/>
      <c r="L47" s="28">
        <v>0</v>
      </c>
      <c r="M47" s="26"/>
      <c r="N47" s="28">
        <v>0</v>
      </c>
      <c r="O47" s="26"/>
      <c r="P47" s="28">
        <v>0</v>
      </c>
      <c r="Q47" s="26"/>
      <c r="R47" s="28">
        <v>0</v>
      </c>
      <c r="S47" s="26"/>
      <c r="T47" s="28">
        <v>10000</v>
      </c>
      <c r="U47" s="26"/>
      <c r="V47" s="28">
        <v>617</v>
      </c>
      <c r="W47" s="26"/>
      <c r="X47" s="28">
        <v>7506960</v>
      </c>
      <c r="Y47" s="26"/>
      <c r="Z47" s="28">
        <v>6122305.9000000004</v>
      </c>
      <c r="AB47" s="10">
        <v>0</v>
      </c>
    </row>
    <row r="48" spans="1:28" ht="21.75" customHeight="1" x14ac:dyDescent="0.2">
      <c r="A48" s="52" t="s">
        <v>58</v>
      </c>
      <c r="B48" s="52"/>
      <c r="C48" s="52"/>
      <c r="E48" s="53">
        <v>10000</v>
      </c>
      <c r="F48" s="53"/>
      <c r="G48" s="26"/>
      <c r="H48" s="28">
        <v>10109372</v>
      </c>
      <c r="I48" s="26"/>
      <c r="J48" s="28">
        <v>10220381</v>
      </c>
      <c r="K48" s="26"/>
      <c r="L48" s="28">
        <v>0</v>
      </c>
      <c r="M48" s="26"/>
      <c r="N48" s="28">
        <v>0</v>
      </c>
      <c r="O48" s="26"/>
      <c r="P48" s="28">
        <v>0</v>
      </c>
      <c r="Q48" s="26"/>
      <c r="R48" s="28">
        <v>0</v>
      </c>
      <c r="S48" s="26"/>
      <c r="T48" s="28">
        <v>10000</v>
      </c>
      <c r="U48" s="26"/>
      <c r="V48" s="28">
        <v>1030</v>
      </c>
      <c r="W48" s="26"/>
      <c r="X48" s="28">
        <v>10109372</v>
      </c>
      <c r="Y48" s="26"/>
      <c r="Z48" s="28">
        <v>10220381</v>
      </c>
      <c r="AB48" s="10">
        <v>0</v>
      </c>
    </row>
    <row r="49" spans="1:35" ht="21.75" customHeight="1" x14ac:dyDescent="0.2">
      <c r="A49" s="52" t="s">
        <v>59</v>
      </c>
      <c r="B49" s="52"/>
      <c r="C49" s="52"/>
      <c r="E49" s="53">
        <v>10000</v>
      </c>
      <c r="F49" s="53"/>
      <c r="G49" s="26"/>
      <c r="H49" s="28">
        <v>13912898</v>
      </c>
      <c r="I49" s="26"/>
      <c r="J49" s="28">
        <v>13217036.4</v>
      </c>
      <c r="K49" s="26"/>
      <c r="L49" s="28">
        <v>0</v>
      </c>
      <c r="M49" s="26"/>
      <c r="N49" s="28">
        <v>0</v>
      </c>
      <c r="O49" s="26"/>
      <c r="P49" s="28">
        <v>0</v>
      </c>
      <c r="Q49" s="26"/>
      <c r="R49" s="28">
        <v>0</v>
      </c>
      <c r="S49" s="26"/>
      <c r="T49" s="28">
        <v>10000</v>
      </c>
      <c r="U49" s="26"/>
      <c r="V49" s="28">
        <v>1332</v>
      </c>
      <c r="W49" s="26"/>
      <c r="X49" s="28">
        <v>13912898</v>
      </c>
      <c r="Y49" s="26"/>
      <c r="Z49" s="28">
        <v>13217036.4</v>
      </c>
      <c r="AB49" s="10">
        <v>0</v>
      </c>
      <c r="AE49" s="33" t="s">
        <v>286</v>
      </c>
      <c r="AF49" s="35">
        <v>1197705238787</v>
      </c>
      <c r="AG49" s="35">
        <v>274128065162</v>
      </c>
      <c r="AH49" s="35">
        <v>923577173625</v>
      </c>
      <c r="AI49" s="32">
        <v>0</v>
      </c>
    </row>
    <row r="50" spans="1:35" ht="21.75" customHeight="1" x14ac:dyDescent="0.2">
      <c r="A50" s="52" t="s">
        <v>60</v>
      </c>
      <c r="B50" s="52"/>
      <c r="C50" s="52"/>
      <c r="E50" s="53">
        <v>10000</v>
      </c>
      <c r="F50" s="53"/>
      <c r="G50" s="26"/>
      <c r="H50" s="28">
        <v>7607047</v>
      </c>
      <c r="I50" s="26"/>
      <c r="J50" s="28">
        <v>4296529.0999999996</v>
      </c>
      <c r="K50" s="26"/>
      <c r="L50" s="28">
        <v>0</v>
      </c>
      <c r="M50" s="26"/>
      <c r="N50" s="28">
        <v>0</v>
      </c>
      <c r="O50" s="26"/>
      <c r="P50" s="28">
        <v>0</v>
      </c>
      <c r="Q50" s="26"/>
      <c r="R50" s="28">
        <v>0</v>
      </c>
      <c r="S50" s="26"/>
      <c r="T50" s="28">
        <v>10000</v>
      </c>
      <c r="U50" s="26"/>
      <c r="V50" s="28">
        <v>433</v>
      </c>
      <c r="W50" s="26"/>
      <c r="X50" s="28">
        <v>7607047</v>
      </c>
      <c r="Y50" s="26"/>
      <c r="Z50" s="28">
        <v>4296529.0999999996</v>
      </c>
      <c r="AB50" s="10">
        <v>0</v>
      </c>
      <c r="AE50" s="33" t="s">
        <v>287</v>
      </c>
      <c r="AF50" s="35">
        <v>1151186813592</v>
      </c>
      <c r="AG50" s="35">
        <v>998224377542</v>
      </c>
      <c r="AH50" s="35">
        <v>152962436050</v>
      </c>
      <c r="AI50" s="32">
        <v>0</v>
      </c>
    </row>
    <row r="51" spans="1:35" ht="21.75" customHeight="1" x14ac:dyDescent="0.2">
      <c r="A51" s="52" t="s">
        <v>61</v>
      </c>
      <c r="B51" s="52"/>
      <c r="C51" s="52"/>
      <c r="E51" s="53">
        <v>10000</v>
      </c>
      <c r="F51" s="53"/>
      <c r="G51" s="26"/>
      <c r="H51" s="28">
        <v>8808166</v>
      </c>
      <c r="I51" s="26"/>
      <c r="J51" s="28">
        <v>5090345.0999999996</v>
      </c>
      <c r="K51" s="26"/>
      <c r="L51" s="28">
        <v>0</v>
      </c>
      <c r="M51" s="26"/>
      <c r="N51" s="28">
        <v>0</v>
      </c>
      <c r="O51" s="26"/>
      <c r="P51" s="28">
        <v>0</v>
      </c>
      <c r="Q51" s="26"/>
      <c r="R51" s="28">
        <v>0</v>
      </c>
      <c r="S51" s="26"/>
      <c r="T51" s="28">
        <v>10000</v>
      </c>
      <c r="U51" s="26"/>
      <c r="V51" s="28">
        <v>513</v>
      </c>
      <c r="W51" s="26"/>
      <c r="X51" s="28">
        <v>8808166</v>
      </c>
      <c r="Y51" s="26"/>
      <c r="Z51" s="28">
        <v>5090345.0999999996</v>
      </c>
      <c r="AB51" s="10">
        <v>0</v>
      </c>
      <c r="AE51" s="33" t="s">
        <v>288</v>
      </c>
      <c r="AF51" s="35">
        <v>2024473618658</v>
      </c>
      <c r="AG51" s="35">
        <v>134407651074</v>
      </c>
      <c r="AH51" s="35">
        <v>1890065967584</v>
      </c>
      <c r="AI51" s="32">
        <v>0</v>
      </c>
    </row>
    <row r="52" spans="1:35" ht="21.75" customHeight="1" x14ac:dyDescent="0.2">
      <c r="A52" s="52" t="s">
        <v>62</v>
      </c>
      <c r="B52" s="52"/>
      <c r="C52" s="52"/>
      <c r="E52" s="53">
        <v>10000</v>
      </c>
      <c r="F52" s="53"/>
      <c r="G52" s="26"/>
      <c r="H52" s="28">
        <v>7206680</v>
      </c>
      <c r="I52" s="26"/>
      <c r="J52" s="28">
        <v>4276683.7</v>
      </c>
      <c r="K52" s="26"/>
      <c r="L52" s="28">
        <v>0</v>
      </c>
      <c r="M52" s="26"/>
      <c r="N52" s="28">
        <v>0</v>
      </c>
      <c r="O52" s="26"/>
      <c r="P52" s="28">
        <v>0</v>
      </c>
      <c r="Q52" s="26"/>
      <c r="R52" s="28">
        <v>0</v>
      </c>
      <c r="S52" s="26"/>
      <c r="T52" s="28">
        <v>10000</v>
      </c>
      <c r="U52" s="26"/>
      <c r="V52" s="28">
        <v>431</v>
      </c>
      <c r="W52" s="26"/>
      <c r="X52" s="28">
        <v>7206680</v>
      </c>
      <c r="Y52" s="26"/>
      <c r="Z52" s="28">
        <v>4276683.7</v>
      </c>
      <c r="AB52" s="10">
        <v>0</v>
      </c>
      <c r="AE52" s="33" t="s">
        <v>289</v>
      </c>
      <c r="AF52" s="35">
        <v>2693193884059</v>
      </c>
      <c r="AG52" s="35">
        <v>1568441277706</v>
      </c>
      <c r="AH52" s="35">
        <v>1124752606353</v>
      </c>
      <c r="AI52" s="32">
        <v>0</v>
      </c>
    </row>
    <row r="53" spans="1:35" ht="21.75" customHeight="1" x14ac:dyDescent="0.2">
      <c r="A53" s="52" t="s">
        <v>63</v>
      </c>
      <c r="B53" s="52"/>
      <c r="C53" s="52"/>
      <c r="E53" s="53">
        <v>10000</v>
      </c>
      <c r="F53" s="53"/>
      <c r="G53" s="26"/>
      <c r="H53" s="28">
        <v>12611692</v>
      </c>
      <c r="I53" s="26"/>
      <c r="J53" s="28">
        <v>12641519.800000001</v>
      </c>
      <c r="K53" s="26"/>
      <c r="L53" s="28">
        <v>0</v>
      </c>
      <c r="M53" s="26"/>
      <c r="N53" s="28">
        <v>0</v>
      </c>
      <c r="O53" s="26"/>
      <c r="P53" s="28">
        <v>0</v>
      </c>
      <c r="Q53" s="26"/>
      <c r="R53" s="28">
        <v>0</v>
      </c>
      <c r="S53" s="26"/>
      <c r="T53" s="28">
        <v>10000</v>
      </c>
      <c r="U53" s="26"/>
      <c r="V53" s="28">
        <v>1274</v>
      </c>
      <c r="W53" s="26"/>
      <c r="X53" s="28">
        <v>12611692</v>
      </c>
      <c r="Y53" s="26"/>
      <c r="Z53" s="28">
        <v>12641519.800000001</v>
      </c>
      <c r="AB53" s="10">
        <v>0</v>
      </c>
      <c r="AE53" s="33" t="s">
        <v>290</v>
      </c>
      <c r="AF53" s="35">
        <v>76094798202</v>
      </c>
      <c r="AG53" s="35">
        <v>76391767453</v>
      </c>
      <c r="AH53" s="32">
        <v>0</v>
      </c>
      <c r="AI53" s="35">
        <v>296969251</v>
      </c>
    </row>
    <row r="54" spans="1:35" ht="21.75" customHeight="1" x14ac:dyDescent="0.2">
      <c r="A54" s="52" t="s">
        <v>64</v>
      </c>
      <c r="B54" s="52"/>
      <c r="C54" s="52"/>
      <c r="E54" s="53">
        <v>22728</v>
      </c>
      <c r="F54" s="53"/>
      <c r="G54" s="26"/>
      <c r="H54" s="28">
        <v>23886673</v>
      </c>
      <c r="I54" s="26"/>
      <c r="J54" s="28">
        <v>77692716.769199997</v>
      </c>
      <c r="K54" s="26"/>
      <c r="L54" s="28">
        <v>0</v>
      </c>
      <c r="M54" s="26"/>
      <c r="N54" s="28">
        <v>0</v>
      </c>
      <c r="O54" s="26"/>
      <c r="P54" s="28">
        <v>-22728</v>
      </c>
      <c r="Q54" s="26"/>
      <c r="R54" s="28">
        <v>125616384</v>
      </c>
      <c r="S54" s="26"/>
      <c r="T54" s="28">
        <v>0</v>
      </c>
      <c r="U54" s="26"/>
      <c r="V54" s="28">
        <v>0</v>
      </c>
      <c r="W54" s="26"/>
      <c r="X54" s="28">
        <v>0</v>
      </c>
      <c r="Y54" s="26"/>
      <c r="Z54" s="28">
        <v>0</v>
      </c>
      <c r="AB54" s="10">
        <v>0</v>
      </c>
      <c r="AE54" s="33" t="s">
        <v>291</v>
      </c>
      <c r="AF54" s="35">
        <v>1758601194965</v>
      </c>
      <c r="AG54" s="35">
        <v>1929210955002</v>
      </c>
      <c r="AH54" s="32">
        <v>0</v>
      </c>
      <c r="AI54" s="35">
        <v>170609760037</v>
      </c>
    </row>
    <row r="55" spans="1:35" ht="21.75" customHeight="1" x14ac:dyDescent="0.2">
      <c r="A55" s="52" t="s">
        <v>65</v>
      </c>
      <c r="B55" s="52"/>
      <c r="C55" s="52"/>
      <c r="E55" s="53">
        <v>20376796</v>
      </c>
      <c r="F55" s="53"/>
      <c r="G55" s="26"/>
      <c r="H55" s="28">
        <v>19792337187</v>
      </c>
      <c r="I55" s="26"/>
      <c r="J55" s="28">
        <v>40681198134.242996</v>
      </c>
      <c r="K55" s="26"/>
      <c r="L55" s="28">
        <v>0</v>
      </c>
      <c r="M55" s="26"/>
      <c r="N55" s="28">
        <v>0</v>
      </c>
      <c r="O55" s="26"/>
      <c r="P55" s="28">
        <v>0</v>
      </c>
      <c r="Q55" s="26"/>
      <c r="R55" s="28">
        <v>0</v>
      </c>
      <c r="S55" s="26"/>
      <c r="T55" s="28">
        <v>20376796</v>
      </c>
      <c r="U55" s="26"/>
      <c r="V55" s="28">
        <v>2012</v>
      </c>
      <c r="W55" s="26"/>
      <c r="X55" s="28">
        <v>19792337187</v>
      </c>
      <c r="Y55" s="26"/>
      <c r="Z55" s="28">
        <v>40681198134.242996</v>
      </c>
      <c r="AB55" s="10">
        <v>0.1</v>
      </c>
      <c r="AE55" s="33" t="s">
        <v>292</v>
      </c>
      <c r="AF55" s="35">
        <v>81149185341</v>
      </c>
      <c r="AG55" s="35">
        <v>80341528923</v>
      </c>
      <c r="AH55" s="35">
        <v>807656418</v>
      </c>
      <c r="AI55" s="32">
        <v>0</v>
      </c>
    </row>
    <row r="56" spans="1:35" ht="21.75" customHeight="1" x14ac:dyDescent="0.2">
      <c r="A56" s="52" t="s">
        <v>66</v>
      </c>
      <c r="B56" s="52"/>
      <c r="C56" s="52"/>
      <c r="E56" s="53">
        <v>16859824</v>
      </c>
      <c r="F56" s="53"/>
      <c r="G56" s="26"/>
      <c r="H56" s="28">
        <v>50748070240</v>
      </c>
      <c r="I56" s="26"/>
      <c r="J56" s="28">
        <v>92012236582.639999</v>
      </c>
      <c r="K56" s="26"/>
      <c r="L56" s="28">
        <v>0</v>
      </c>
      <c r="M56" s="26"/>
      <c r="N56" s="28">
        <v>0</v>
      </c>
      <c r="O56" s="26"/>
      <c r="P56" s="28">
        <v>0</v>
      </c>
      <c r="Q56" s="26"/>
      <c r="R56" s="28">
        <v>0</v>
      </c>
      <c r="S56" s="26"/>
      <c r="T56" s="28">
        <v>16859824</v>
      </c>
      <c r="U56" s="26"/>
      <c r="V56" s="28">
        <v>6550</v>
      </c>
      <c r="W56" s="26"/>
      <c r="X56" s="28">
        <v>50748070240</v>
      </c>
      <c r="Y56" s="26"/>
      <c r="Z56" s="28">
        <v>109578209021.144</v>
      </c>
      <c r="AB56" s="10">
        <v>0.27</v>
      </c>
      <c r="AE56" s="33" t="s">
        <v>293</v>
      </c>
      <c r="AF56" s="35">
        <v>23643545569145</v>
      </c>
      <c r="AG56" s="35">
        <v>3913663392291</v>
      </c>
      <c r="AH56" s="35">
        <v>19729882176854</v>
      </c>
      <c r="AI56" s="32">
        <v>0</v>
      </c>
    </row>
    <row r="57" spans="1:35" ht="21.75" customHeight="1" x14ac:dyDescent="0.2">
      <c r="A57" s="52" t="s">
        <v>67</v>
      </c>
      <c r="B57" s="52"/>
      <c r="C57" s="52"/>
      <c r="E57" s="53">
        <v>750000</v>
      </c>
      <c r="F57" s="53"/>
      <c r="G57" s="26"/>
      <c r="H57" s="28">
        <v>6271538220</v>
      </c>
      <c r="I57" s="26"/>
      <c r="J57" s="28">
        <v>6854105025</v>
      </c>
      <c r="K57" s="26"/>
      <c r="L57" s="28">
        <v>0</v>
      </c>
      <c r="M57" s="26"/>
      <c r="N57" s="28">
        <v>0</v>
      </c>
      <c r="O57" s="26"/>
      <c r="P57" s="28">
        <v>0</v>
      </c>
      <c r="Q57" s="26"/>
      <c r="R57" s="28">
        <v>0</v>
      </c>
      <c r="S57" s="26"/>
      <c r="T57" s="28">
        <v>750000</v>
      </c>
      <c r="U57" s="26"/>
      <c r="V57" s="28">
        <v>9900</v>
      </c>
      <c r="W57" s="26"/>
      <c r="X57" s="28">
        <v>6271538220</v>
      </c>
      <c r="Y57" s="26"/>
      <c r="Z57" s="28">
        <v>7367604750</v>
      </c>
      <c r="AB57" s="10">
        <v>0.02</v>
      </c>
    </row>
    <row r="58" spans="1:35" ht="21.75" customHeight="1" x14ac:dyDescent="0.2">
      <c r="A58" s="52" t="s">
        <v>68</v>
      </c>
      <c r="B58" s="52"/>
      <c r="C58" s="52"/>
      <c r="E58" s="53">
        <v>54575949</v>
      </c>
      <c r="F58" s="53"/>
      <c r="G58" s="26"/>
      <c r="H58" s="28">
        <v>166456644450</v>
      </c>
      <c r="I58" s="26"/>
      <c r="J58" s="28">
        <v>180170613893.64301</v>
      </c>
      <c r="K58" s="26"/>
      <c r="L58" s="28">
        <v>0</v>
      </c>
      <c r="M58" s="26"/>
      <c r="N58" s="28">
        <v>0</v>
      </c>
      <c r="O58" s="26"/>
      <c r="P58" s="28">
        <v>0</v>
      </c>
      <c r="Q58" s="26"/>
      <c r="R58" s="28">
        <v>0</v>
      </c>
      <c r="S58" s="26"/>
      <c r="T58" s="28">
        <v>54575949</v>
      </c>
      <c r="U58" s="26"/>
      <c r="V58" s="28">
        <v>4980</v>
      </c>
      <c r="W58" s="26"/>
      <c r="X58" s="28">
        <v>166456644450</v>
      </c>
      <c r="Y58" s="26"/>
      <c r="Z58" s="28">
        <v>269687303032.86499</v>
      </c>
      <c r="AB58" s="10">
        <v>0.68</v>
      </c>
    </row>
    <row r="59" spans="1:35" ht="21.75" customHeight="1" x14ac:dyDescent="0.2">
      <c r="A59" s="52" t="s">
        <v>69</v>
      </c>
      <c r="B59" s="52"/>
      <c r="C59" s="52"/>
      <c r="E59" s="53">
        <v>5417095</v>
      </c>
      <c r="F59" s="53"/>
      <c r="G59" s="26"/>
      <c r="H59" s="28">
        <v>12783761989</v>
      </c>
      <c r="I59" s="26"/>
      <c r="J59" s="28">
        <v>10556933760.496599</v>
      </c>
      <c r="K59" s="26"/>
      <c r="L59" s="28">
        <v>0</v>
      </c>
      <c r="M59" s="26"/>
      <c r="N59" s="28">
        <v>0</v>
      </c>
      <c r="O59" s="26"/>
      <c r="P59" s="28">
        <v>-5417095</v>
      </c>
      <c r="Q59" s="26"/>
      <c r="R59" s="28">
        <v>13056682245</v>
      </c>
      <c r="S59" s="26"/>
      <c r="T59" s="28">
        <v>0</v>
      </c>
      <c r="U59" s="26"/>
      <c r="V59" s="28">
        <v>0</v>
      </c>
      <c r="W59" s="26"/>
      <c r="X59" s="28">
        <v>0</v>
      </c>
      <c r="Y59" s="26"/>
      <c r="Z59" s="28">
        <v>0</v>
      </c>
      <c r="AB59" s="10">
        <v>0</v>
      </c>
    </row>
    <row r="60" spans="1:35" ht="21.75" customHeight="1" x14ac:dyDescent="0.2">
      <c r="A60" s="52" t="s">
        <v>70</v>
      </c>
      <c r="B60" s="52"/>
      <c r="C60" s="52"/>
      <c r="E60" s="53">
        <v>38525000</v>
      </c>
      <c r="F60" s="53"/>
      <c r="G60" s="26"/>
      <c r="H60" s="28">
        <v>172855949893</v>
      </c>
      <c r="I60" s="26"/>
      <c r="J60" s="28">
        <v>543973080902.5</v>
      </c>
      <c r="K60" s="26"/>
      <c r="L60" s="28">
        <v>0</v>
      </c>
      <c r="M60" s="26"/>
      <c r="N60" s="28">
        <v>0</v>
      </c>
      <c r="O60" s="26"/>
      <c r="P60" s="28">
        <v>0</v>
      </c>
      <c r="Q60" s="26"/>
      <c r="R60" s="28">
        <v>0</v>
      </c>
      <c r="S60" s="26"/>
      <c r="T60" s="28">
        <v>38525000</v>
      </c>
      <c r="U60" s="26"/>
      <c r="V60" s="28">
        <v>22080</v>
      </c>
      <c r="W60" s="26"/>
      <c r="X60" s="28">
        <v>172855949893</v>
      </c>
      <c r="Y60" s="26"/>
      <c r="Z60" s="28">
        <v>844056614640</v>
      </c>
      <c r="AB60" s="10">
        <v>2.12</v>
      </c>
    </row>
    <row r="61" spans="1:35" ht="21.75" customHeight="1" x14ac:dyDescent="0.2">
      <c r="A61" s="52" t="s">
        <v>71</v>
      </c>
      <c r="B61" s="52"/>
      <c r="C61" s="52"/>
      <c r="E61" s="53">
        <v>258000</v>
      </c>
      <c r="F61" s="53"/>
      <c r="G61" s="26"/>
      <c r="H61" s="28">
        <v>4268255506</v>
      </c>
      <c r="I61" s="26"/>
      <c r="J61" s="28">
        <v>3934806994.1999998</v>
      </c>
      <c r="K61" s="26"/>
      <c r="L61" s="28">
        <v>0</v>
      </c>
      <c r="M61" s="26"/>
      <c r="N61" s="28">
        <v>0</v>
      </c>
      <c r="O61" s="26"/>
      <c r="P61" s="28">
        <v>-258000</v>
      </c>
      <c r="Q61" s="26"/>
      <c r="R61" s="28">
        <v>4390497231</v>
      </c>
      <c r="S61" s="26"/>
      <c r="T61" s="28">
        <v>0</v>
      </c>
      <c r="U61" s="26"/>
      <c r="V61" s="28">
        <v>0</v>
      </c>
      <c r="W61" s="26"/>
      <c r="X61" s="28">
        <v>0</v>
      </c>
      <c r="Y61" s="26"/>
      <c r="Z61" s="28">
        <v>0</v>
      </c>
      <c r="AB61" s="10">
        <v>0</v>
      </c>
    </row>
    <row r="62" spans="1:35" ht="21.75" customHeight="1" x14ac:dyDescent="0.2">
      <c r="A62" s="54" t="s">
        <v>72</v>
      </c>
      <c r="B62" s="54"/>
      <c r="C62" s="54"/>
      <c r="D62" s="12"/>
      <c r="E62" s="53">
        <v>0</v>
      </c>
      <c r="F62" s="55"/>
      <c r="G62" s="26"/>
      <c r="H62" s="29">
        <v>0</v>
      </c>
      <c r="I62" s="26"/>
      <c r="J62" s="29">
        <v>0</v>
      </c>
      <c r="K62" s="26"/>
      <c r="L62" s="30">
        <v>3200000</v>
      </c>
      <c r="M62" s="26"/>
      <c r="N62" s="29">
        <v>50088079866</v>
      </c>
      <c r="O62" s="26"/>
      <c r="P62" s="29">
        <v>0</v>
      </c>
      <c r="Q62" s="26"/>
      <c r="R62" s="29">
        <v>0</v>
      </c>
      <c r="S62" s="26"/>
      <c r="T62" s="30">
        <v>3200000</v>
      </c>
      <c r="U62" s="26"/>
      <c r="V62" s="30">
        <v>17010</v>
      </c>
      <c r="W62" s="26"/>
      <c r="X62" s="29">
        <v>50088079866</v>
      </c>
      <c r="Y62" s="26"/>
      <c r="Z62" s="29">
        <v>54011240640</v>
      </c>
      <c r="AB62" s="14">
        <v>0.14000000000000001</v>
      </c>
    </row>
    <row r="63" spans="1:35" ht="21.75" customHeight="1" x14ac:dyDescent="0.2">
      <c r="A63" s="56" t="s">
        <v>73</v>
      </c>
      <c r="B63" s="56"/>
      <c r="C63" s="56"/>
      <c r="D63" s="56"/>
      <c r="E63" s="26"/>
      <c r="F63" s="30"/>
      <c r="G63" s="26"/>
      <c r="H63" s="31">
        <v>1878584384131</v>
      </c>
      <c r="I63" s="26"/>
      <c r="J63" s="31">
        <v>2096751927542.6899</v>
      </c>
      <c r="K63" s="26"/>
      <c r="L63" s="30"/>
      <c r="M63" s="26"/>
      <c r="N63" s="31">
        <v>50088079866</v>
      </c>
      <c r="O63" s="26"/>
      <c r="P63" s="31">
        <v>-19420071</v>
      </c>
      <c r="Q63" s="26"/>
      <c r="R63" s="31">
        <v>42491188220</v>
      </c>
      <c r="S63" s="26"/>
      <c r="T63" s="30"/>
      <c r="U63" s="26"/>
      <c r="V63" s="30"/>
      <c r="W63" s="26"/>
      <c r="X63" s="31">
        <v>1890873624002</v>
      </c>
      <c r="Y63" s="26"/>
      <c r="Z63" s="31">
        <v>3015329261107.8198</v>
      </c>
      <c r="AB63" s="17">
        <v>7.57</v>
      </c>
    </row>
    <row r="66" spans="24:26" x14ac:dyDescent="0.2">
      <c r="X66" s="34">
        <v>1890873624002</v>
      </c>
      <c r="Z66" s="34">
        <v>3015626230355</v>
      </c>
    </row>
    <row r="67" spans="24:26" x14ac:dyDescent="0.2">
      <c r="X67" s="26">
        <f>X63-X66</f>
        <v>0</v>
      </c>
      <c r="Z67" s="34">
        <f>Z66-AI53</f>
        <v>3015329261104</v>
      </c>
    </row>
    <row r="68" spans="24:26" x14ac:dyDescent="0.2">
      <c r="Z68" s="26">
        <f>Z63-Z67</f>
        <v>3.81982421875</v>
      </c>
    </row>
  </sheetData>
  <mergeCells count="122">
    <mergeCell ref="A62:C62"/>
    <mergeCell ref="E62:F62"/>
    <mergeCell ref="A63:D63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hyperlinks>
    <hyperlink ref="AE49" r:id="rId1" display="https://admin.aminansar.ir/Admin/ACC/Account/AccountTaraz.aspx?level=3&amp;code=15-35&amp;page=1&amp;from=12/22/2025&amp;to=6/21/2026&amp;fYearId=25&amp;closingaccount=False&amp;closetheaccountsfunction=False&amp;remainingaccounts=False&amp;type=1&amp;fromTafsili=&amp;toTafsili=" xr:uid="{9C46DAEF-0EA8-4BF0-B22E-DBD4A26BC80D}"/>
    <hyperlink ref="AE50" r:id="rId2" display="https://admin.aminansar.ir/Admin/ACC/Account/AccountTaraz.aspx?level=3&amp;code=15-36&amp;page=1&amp;from=12/22/2025&amp;to=6/21/2026&amp;fYearId=25&amp;closingaccount=False&amp;closetheaccountsfunction=False&amp;remainingaccounts=False&amp;type=1&amp;fromTafsili=&amp;toTafsili=" xr:uid="{C77BB224-1994-4711-A9B2-0B1A7EC48089}"/>
    <hyperlink ref="AE51" r:id="rId3" display="https://admin.aminansar.ir/Admin/ACC/Account/AccountTaraz.aspx?level=3&amp;code=15-40&amp;page=1&amp;from=12/22/2025&amp;to=6/21/2026&amp;fYearId=25&amp;closingaccount=False&amp;closetheaccountsfunction=False&amp;remainingaccounts=False&amp;type=1&amp;fromTafsili=&amp;toTafsili=" xr:uid="{B87AB878-FCD8-4274-8D82-F823110A4D62}"/>
    <hyperlink ref="AE52" r:id="rId4" display="https://admin.aminansar.ir/Admin/ACC/Account/AccountTaraz.aspx?level=3&amp;code=15-50&amp;page=1&amp;from=12/22/2025&amp;to=6/21/2026&amp;fYearId=25&amp;closingaccount=False&amp;closetheaccountsfunction=False&amp;remainingaccounts=False&amp;type=1&amp;fromTafsili=&amp;toTafsili=" xr:uid="{41EE838E-9E12-4211-A328-DB5236FB00F0}"/>
    <hyperlink ref="AE53" r:id="rId5" display="https://admin.aminansar.ir/Admin/ACC/Account/AccountTaraz.aspx?level=3&amp;code=15-51&amp;page=1&amp;from=12/22/2025&amp;to=6/21/2026&amp;fYearId=25&amp;closingaccount=False&amp;closetheaccountsfunction=False&amp;remainingaccounts=False&amp;type=1&amp;fromTafsili=&amp;toTafsili=" xr:uid="{D22BA3BD-6C9A-4D25-87BA-673638DD8B77}"/>
    <hyperlink ref="AE54" r:id="rId6" display="https://admin.aminansar.ir/Admin/ACC/Account/AccountTaraz.aspx?level=3&amp;code=15-52&amp;page=1&amp;from=12/22/2025&amp;to=6/21/2026&amp;fYearId=25&amp;closingaccount=False&amp;closetheaccountsfunction=False&amp;remainingaccounts=False&amp;type=1&amp;fromTafsili=&amp;toTafsili=" xr:uid="{72A67453-183B-4581-8A93-8072412484F6}"/>
    <hyperlink ref="AE55" r:id="rId7" display="https://admin.aminansar.ir/Admin/ACC/Account/AccountTaraz.aspx?level=3&amp;code=15-60&amp;page=1&amp;from=12/22/2025&amp;to=6/21/2026&amp;fYearId=25&amp;closingaccount=False&amp;closetheaccountsfunction=False&amp;remainingaccounts=False&amp;type=1&amp;fromTafsili=&amp;toTafsili=" xr:uid="{E6C60974-9873-4CFF-9AA8-A1C3A2D0D47D}"/>
    <hyperlink ref="AE56" r:id="rId8" display="https://admin.aminansar.ir/Admin/ACC/Account/AccountTaraz.aspx?level=3&amp;code=15-80&amp;page=1&amp;from=12/22/2025&amp;to=6/21/2026&amp;fYearId=25&amp;closingaccount=False&amp;closetheaccountsfunction=False&amp;remainingaccounts=False&amp;type=1&amp;fromTafsili=&amp;toTafsili=" xr:uid="{AD6646F9-6F99-401F-A280-C463B8FB8D7A}"/>
  </hyperlinks>
  <pageMargins left="0.39" right="0.39" top="0.39" bottom="0.39" header="0" footer="0"/>
  <pageSetup scale="55" fitToHeight="0" orientation="landscape" r:id="rId9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</row>
    <row r="2" spans="1:25" ht="21.75" customHeight="1" x14ac:dyDescent="0.2">
      <c r="A2" s="46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</row>
    <row r="3" spans="1:25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4" spans="1:25" ht="7.35" customHeight="1" x14ac:dyDescent="0.2"/>
    <row r="5" spans="1:25" ht="14.45" customHeight="1" x14ac:dyDescent="0.2">
      <c r="A5" s="47" t="s">
        <v>274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</row>
    <row r="6" spans="1:25" ht="7.35" customHeight="1" x14ac:dyDescent="0.2"/>
    <row r="7" spans="1:25" ht="14.45" customHeight="1" x14ac:dyDescent="0.2">
      <c r="E7" s="48" t="s">
        <v>204</v>
      </c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Y7" s="2" t="s">
        <v>205</v>
      </c>
    </row>
    <row r="8" spans="1:25" ht="29.1" customHeight="1" x14ac:dyDescent="0.2">
      <c r="A8" s="2" t="s">
        <v>275</v>
      </c>
      <c r="C8" s="2" t="s">
        <v>276</v>
      </c>
      <c r="E8" s="19" t="s">
        <v>78</v>
      </c>
      <c r="F8" s="3"/>
      <c r="G8" s="19" t="s">
        <v>13</v>
      </c>
      <c r="H8" s="3"/>
      <c r="I8" s="19" t="s">
        <v>77</v>
      </c>
      <c r="J8" s="3"/>
      <c r="K8" s="19" t="s">
        <v>277</v>
      </c>
      <c r="L8" s="3"/>
      <c r="M8" s="19" t="s">
        <v>278</v>
      </c>
      <c r="N8" s="3"/>
      <c r="O8" s="19" t="s">
        <v>279</v>
      </c>
      <c r="P8" s="3"/>
      <c r="Q8" s="19" t="s">
        <v>280</v>
      </c>
      <c r="R8" s="3"/>
      <c r="S8" s="19" t="s">
        <v>281</v>
      </c>
      <c r="T8" s="3"/>
      <c r="U8" s="19" t="s">
        <v>282</v>
      </c>
      <c r="V8" s="3"/>
      <c r="W8" s="19" t="s">
        <v>283</v>
      </c>
      <c r="Y8" s="19" t="s">
        <v>283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84"/>
  <sheetViews>
    <sheetView rightToLeft="1" view="pageBreakPreview" zoomScale="85" zoomScaleNormal="100" zoomScaleSheetLayoutView="85" workbookViewId="0">
      <selection activeCell="I95" sqref="I95"/>
    </sheetView>
  </sheetViews>
  <sheetFormatPr defaultRowHeight="12.75" x14ac:dyDescent="0.2"/>
  <cols>
    <col min="1" max="1" width="40.28515625" customWidth="1"/>
    <col min="2" max="2" width="1.28515625" customWidth="1"/>
    <col min="3" max="3" width="14.7109375" customWidth="1"/>
    <col min="4" max="4" width="1.28515625" customWidth="1"/>
    <col min="5" max="5" width="19.85546875" bestFit="1" customWidth="1"/>
    <col min="6" max="6" width="1.28515625" customWidth="1"/>
    <col min="7" max="7" width="20.28515625" bestFit="1" customWidth="1"/>
    <col min="8" max="8" width="1.28515625" customWidth="1"/>
    <col min="9" max="9" width="27" bestFit="1" customWidth="1"/>
    <col min="10" max="10" width="1.28515625" customWidth="1"/>
    <col min="11" max="11" width="14.42578125" customWidth="1"/>
    <col min="12" max="12" width="1.28515625" customWidth="1"/>
    <col min="13" max="13" width="19.85546875" bestFit="1" customWidth="1"/>
    <col min="14" max="14" width="1.28515625" customWidth="1"/>
    <col min="15" max="15" width="19.42578125" bestFit="1" customWidth="1"/>
    <col min="16" max="16" width="1.28515625" customWidth="1"/>
    <col min="17" max="17" width="14.28515625" customWidth="1"/>
    <col min="18" max="18" width="4.140625" customWidth="1"/>
    <col min="19" max="19" width="0.28515625" customWidth="1"/>
  </cols>
  <sheetData>
    <row r="1" spans="1:18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8" ht="21.75" customHeight="1" x14ac:dyDescent="0.2">
      <c r="A2" s="46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 ht="14.45" customHeight="1" x14ac:dyDescent="0.2"/>
    <row r="5" spans="1:18" ht="24.75" customHeight="1" x14ac:dyDescent="0.2">
      <c r="A5" s="47" t="s">
        <v>284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18" ht="14.45" customHeight="1" x14ac:dyDescent="0.2">
      <c r="A6" s="48" t="s">
        <v>188</v>
      </c>
      <c r="C6" s="48" t="s">
        <v>204</v>
      </c>
      <c r="D6" s="48"/>
      <c r="E6" s="48"/>
      <c r="F6" s="48"/>
      <c r="G6" s="48"/>
      <c r="H6" s="48"/>
      <c r="I6" s="48"/>
      <c r="K6" s="48" t="s">
        <v>205</v>
      </c>
      <c r="L6" s="48"/>
      <c r="M6" s="48"/>
      <c r="N6" s="48"/>
      <c r="O6" s="48"/>
      <c r="P6" s="48"/>
      <c r="Q6" s="48"/>
      <c r="R6" s="48"/>
    </row>
    <row r="7" spans="1:18" ht="39.75" customHeight="1" x14ac:dyDescent="0.2">
      <c r="A7" s="48"/>
      <c r="C7" s="19" t="s">
        <v>13</v>
      </c>
      <c r="D7" s="3"/>
      <c r="E7" s="19" t="s">
        <v>15</v>
      </c>
      <c r="F7" s="3"/>
      <c r="G7" s="19" t="s">
        <v>272</v>
      </c>
      <c r="H7" s="3"/>
      <c r="I7" s="19" t="s">
        <v>285</v>
      </c>
      <c r="K7" s="19" t="s">
        <v>13</v>
      </c>
      <c r="L7" s="3"/>
      <c r="M7" s="19" t="s">
        <v>15</v>
      </c>
      <c r="N7" s="3"/>
      <c r="O7" s="19" t="s">
        <v>272</v>
      </c>
      <c r="P7" s="3"/>
      <c r="Q7" s="59" t="s">
        <v>285</v>
      </c>
      <c r="R7" s="59"/>
    </row>
    <row r="8" spans="1:18" ht="21.75" customHeight="1" x14ac:dyDescent="0.2">
      <c r="A8" s="5" t="s">
        <v>26</v>
      </c>
      <c r="C8" s="27">
        <v>8000000</v>
      </c>
      <c r="D8" s="26"/>
      <c r="E8" s="27">
        <v>91844511200</v>
      </c>
      <c r="F8" s="26"/>
      <c r="G8" s="27">
        <v>90788118499</v>
      </c>
      <c r="H8" s="26"/>
      <c r="I8" s="27">
        <v>1056392700</v>
      </c>
      <c r="J8" s="26"/>
      <c r="K8" s="27">
        <v>8000000</v>
      </c>
      <c r="L8" s="26"/>
      <c r="M8" s="27">
        <v>91844511200</v>
      </c>
      <c r="N8" s="26"/>
      <c r="O8" s="27">
        <v>91818880297</v>
      </c>
      <c r="P8" s="26"/>
      <c r="Q8" s="51">
        <v>25630902</v>
      </c>
      <c r="R8" s="51"/>
    </row>
    <row r="9" spans="1:18" ht="21.75" customHeight="1" x14ac:dyDescent="0.2">
      <c r="A9" s="8" t="s">
        <v>68</v>
      </c>
      <c r="C9" s="28">
        <v>54575949</v>
      </c>
      <c r="D9" s="26"/>
      <c r="E9" s="28">
        <v>269687303032</v>
      </c>
      <c r="F9" s="26"/>
      <c r="G9" s="28">
        <v>266713474870</v>
      </c>
      <c r="H9" s="26"/>
      <c r="I9" s="28">
        <v>2973828162</v>
      </c>
      <c r="J9" s="26"/>
      <c r="K9" s="28">
        <v>54575949</v>
      </c>
      <c r="L9" s="26"/>
      <c r="M9" s="28">
        <v>269687303032</v>
      </c>
      <c r="N9" s="26"/>
      <c r="O9" s="28">
        <v>268024841633</v>
      </c>
      <c r="P9" s="26"/>
      <c r="Q9" s="53">
        <v>1662461399</v>
      </c>
      <c r="R9" s="53"/>
    </row>
    <row r="10" spans="1:18" ht="21.75" customHeight="1" x14ac:dyDescent="0.2">
      <c r="A10" s="8" t="s">
        <v>46</v>
      </c>
      <c r="C10" s="28">
        <v>5882066</v>
      </c>
      <c r="D10" s="26"/>
      <c r="E10" s="28">
        <v>83113150248</v>
      </c>
      <c r="F10" s="26"/>
      <c r="G10" s="28">
        <v>82447699999</v>
      </c>
      <c r="H10" s="26"/>
      <c r="I10" s="28">
        <v>665450249</v>
      </c>
      <c r="J10" s="26"/>
      <c r="K10" s="28">
        <v>5882066</v>
      </c>
      <c r="L10" s="26"/>
      <c r="M10" s="28">
        <v>83113150248</v>
      </c>
      <c r="N10" s="26"/>
      <c r="O10" s="28">
        <v>90965575672</v>
      </c>
      <c r="P10" s="26"/>
      <c r="Q10" s="53">
        <v>-7852425423</v>
      </c>
      <c r="R10" s="53"/>
    </row>
    <row r="11" spans="1:18" ht="21.75" customHeight="1" x14ac:dyDescent="0.2">
      <c r="A11" s="8" t="s">
        <v>53</v>
      </c>
      <c r="C11" s="28">
        <v>10000</v>
      </c>
      <c r="D11" s="26"/>
      <c r="E11" s="28">
        <v>21919244</v>
      </c>
      <c r="F11" s="26"/>
      <c r="G11" s="28">
        <v>21919244</v>
      </c>
      <c r="H11" s="26"/>
      <c r="I11" s="28">
        <v>0</v>
      </c>
      <c r="J11" s="26"/>
      <c r="K11" s="28">
        <v>10000</v>
      </c>
      <c r="L11" s="26"/>
      <c r="M11" s="28">
        <v>21919244</v>
      </c>
      <c r="N11" s="26"/>
      <c r="O11" s="28">
        <v>21919244</v>
      </c>
      <c r="P11" s="26"/>
      <c r="Q11" s="53">
        <v>0</v>
      </c>
      <c r="R11" s="53"/>
    </row>
    <row r="12" spans="1:18" ht="21.75" customHeight="1" x14ac:dyDescent="0.2">
      <c r="A12" s="8" t="s">
        <v>63</v>
      </c>
      <c r="C12" s="28">
        <v>10000</v>
      </c>
      <c r="D12" s="26"/>
      <c r="E12" s="28">
        <v>12641519</v>
      </c>
      <c r="F12" s="26"/>
      <c r="G12" s="28">
        <v>12641519</v>
      </c>
      <c r="H12" s="26"/>
      <c r="I12" s="28">
        <v>0</v>
      </c>
      <c r="J12" s="26"/>
      <c r="K12" s="28">
        <v>10000</v>
      </c>
      <c r="L12" s="26"/>
      <c r="M12" s="28">
        <v>12641519</v>
      </c>
      <c r="N12" s="26"/>
      <c r="O12" s="28">
        <v>12641519</v>
      </c>
      <c r="P12" s="26"/>
      <c r="Q12" s="53">
        <v>0</v>
      </c>
      <c r="R12" s="53"/>
    </row>
    <row r="13" spans="1:18" ht="21.75" customHeight="1" x14ac:dyDescent="0.2">
      <c r="A13" s="8" t="s">
        <v>25</v>
      </c>
      <c r="C13" s="28">
        <v>5119599</v>
      </c>
      <c r="D13" s="26"/>
      <c r="E13" s="28">
        <v>46329823437</v>
      </c>
      <c r="F13" s="26"/>
      <c r="G13" s="28">
        <v>45746241502</v>
      </c>
      <c r="H13" s="26"/>
      <c r="I13" s="28">
        <v>583581935</v>
      </c>
      <c r="J13" s="26"/>
      <c r="K13" s="28">
        <v>5119599</v>
      </c>
      <c r="L13" s="26"/>
      <c r="M13" s="28">
        <v>46329823437</v>
      </c>
      <c r="N13" s="26"/>
      <c r="O13" s="28">
        <v>46065176033</v>
      </c>
      <c r="P13" s="26"/>
      <c r="Q13" s="53">
        <v>264647404</v>
      </c>
      <c r="R13" s="53"/>
    </row>
    <row r="14" spans="1:18" ht="21.75" customHeight="1" x14ac:dyDescent="0.2">
      <c r="A14" s="8" t="s">
        <v>22</v>
      </c>
      <c r="C14" s="28">
        <v>166631</v>
      </c>
      <c r="D14" s="26"/>
      <c r="E14" s="28">
        <v>16064720280</v>
      </c>
      <c r="F14" s="26"/>
      <c r="G14" s="28">
        <v>15926681226</v>
      </c>
      <c r="H14" s="26"/>
      <c r="I14" s="28">
        <v>138039054</v>
      </c>
      <c r="J14" s="26"/>
      <c r="K14" s="28">
        <v>166631</v>
      </c>
      <c r="L14" s="26"/>
      <c r="M14" s="28">
        <v>16064720280</v>
      </c>
      <c r="N14" s="26"/>
      <c r="O14" s="28">
        <v>15903564709</v>
      </c>
      <c r="P14" s="26"/>
      <c r="Q14" s="53">
        <v>161155571</v>
      </c>
      <c r="R14" s="53"/>
    </row>
    <row r="15" spans="1:18" ht="21.75" customHeight="1" x14ac:dyDescent="0.2">
      <c r="A15" s="8" t="s">
        <v>44</v>
      </c>
      <c r="C15" s="28">
        <v>10000</v>
      </c>
      <c r="D15" s="26"/>
      <c r="E15" s="28">
        <v>11212651</v>
      </c>
      <c r="F15" s="26"/>
      <c r="G15" s="28">
        <v>11212651</v>
      </c>
      <c r="H15" s="26"/>
      <c r="I15" s="28">
        <v>0</v>
      </c>
      <c r="J15" s="26"/>
      <c r="K15" s="28">
        <v>10000</v>
      </c>
      <c r="L15" s="26"/>
      <c r="M15" s="28">
        <v>11212651</v>
      </c>
      <c r="N15" s="26"/>
      <c r="O15" s="28">
        <v>11212651</v>
      </c>
      <c r="P15" s="26"/>
      <c r="Q15" s="53">
        <v>0</v>
      </c>
      <c r="R15" s="53"/>
    </row>
    <row r="16" spans="1:18" ht="21.75" customHeight="1" x14ac:dyDescent="0.2">
      <c r="A16" s="8" t="s">
        <v>57</v>
      </c>
      <c r="C16" s="28">
        <v>10000</v>
      </c>
      <c r="D16" s="26"/>
      <c r="E16" s="28">
        <v>6122305</v>
      </c>
      <c r="F16" s="26"/>
      <c r="G16" s="28">
        <v>6122305</v>
      </c>
      <c r="H16" s="26"/>
      <c r="I16" s="28">
        <v>0</v>
      </c>
      <c r="J16" s="26"/>
      <c r="K16" s="28">
        <v>10000</v>
      </c>
      <c r="L16" s="26"/>
      <c r="M16" s="28">
        <v>6122305</v>
      </c>
      <c r="N16" s="26"/>
      <c r="O16" s="28">
        <v>6122305</v>
      </c>
      <c r="P16" s="26"/>
      <c r="Q16" s="53">
        <v>0</v>
      </c>
      <c r="R16" s="53"/>
    </row>
    <row r="17" spans="1:18" ht="21.75" customHeight="1" x14ac:dyDescent="0.2">
      <c r="A17" s="8" t="s">
        <v>43</v>
      </c>
      <c r="C17" s="28">
        <v>10000</v>
      </c>
      <c r="D17" s="26"/>
      <c r="E17" s="28">
        <v>4286606</v>
      </c>
      <c r="F17" s="26"/>
      <c r="G17" s="28">
        <v>4286606</v>
      </c>
      <c r="H17" s="26"/>
      <c r="I17" s="28">
        <v>0</v>
      </c>
      <c r="J17" s="26"/>
      <c r="K17" s="28">
        <v>10000</v>
      </c>
      <c r="L17" s="26"/>
      <c r="M17" s="28">
        <v>4286606</v>
      </c>
      <c r="N17" s="26"/>
      <c r="O17" s="28">
        <v>4286606</v>
      </c>
      <c r="P17" s="26"/>
      <c r="Q17" s="53">
        <v>0</v>
      </c>
      <c r="R17" s="53"/>
    </row>
    <row r="18" spans="1:18" ht="21.75" customHeight="1" x14ac:dyDescent="0.2">
      <c r="A18" s="8" t="s">
        <v>55</v>
      </c>
      <c r="C18" s="28">
        <v>10000</v>
      </c>
      <c r="D18" s="26"/>
      <c r="E18" s="28">
        <v>6281069</v>
      </c>
      <c r="F18" s="26"/>
      <c r="G18" s="28">
        <v>6281069</v>
      </c>
      <c r="H18" s="26"/>
      <c r="I18" s="28">
        <v>0</v>
      </c>
      <c r="J18" s="26"/>
      <c r="K18" s="28">
        <v>10000</v>
      </c>
      <c r="L18" s="26"/>
      <c r="M18" s="28">
        <v>6281069</v>
      </c>
      <c r="N18" s="26"/>
      <c r="O18" s="28">
        <v>6281069</v>
      </c>
      <c r="P18" s="26"/>
      <c r="Q18" s="53">
        <v>0</v>
      </c>
      <c r="R18" s="53"/>
    </row>
    <row r="19" spans="1:18" ht="21.75" customHeight="1" x14ac:dyDescent="0.2">
      <c r="A19" s="8" t="s">
        <v>66</v>
      </c>
      <c r="C19" s="28">
        <v>16859824</v>
      </c>
      <c r="D19" s="26"/>
      <c r="E19" s="28">
        <v>109578209021</v>
      </c>
      <c r="F19" s="26"/>
      <c r="G19" s="28">
        <v>109226146038</v>
      </c>
      <c r="H19" s="26"/>
      <c r="I19" s="28">
        <v>352062983</v>
      </c>
      <c r="J19" s="26"/>
      <c r="K19" s="28">
        <v>16859824</v>
      </c>
      <c r="L19" s="26"/>
      <c r="M19" s="28">
        <v>109578209021</v>
      </c>
      <c r="N19" s="26"/>
      <c r="O19" s="28">
        <v>108928294592</v>
      </c>
      <c r="P19" s="26"/>
      <c r="Q19" s="53">
        <v>649914429</v>
      </c>
      <c r="R19" s="53"/>
    </row>
    <row r="20" spans="1:18" ht="21.75" customHeight="1" x14ac:dyDescent="0.2">
      <c r="A20" s="8" t="s">
        <v>21</v>
      </c>
      <c r="C20" s="28">
        <v>107173119</v>
      </c>
      <c r="D20" s="26"/>
      <c r="E20" s="28">
        <v>363060706077</v>
      </c>
      <c r="F20" s="26"/>
      <c r="G20" s="28">
        <v>359251338683</v>
      </c>
      <c r="H20" s="26"/>
      <c r="I20" s="28">
        <v>3809367394</v>
      </c>
      <c r="J20" s="26"/>
      <c r="K20" s="28">
        <v>107173119</v>
      </c>
      <c r="L20" s="26"/>
      <c r="M20" s="28">
        <v>363060706077</v>
      </c>
      <c r="N20" s="26"/>
      <c r="O20" s="28">
        <v>360245334972</v>
      </c>
      <c r="P20" s="26"/>
      <c r="Q20" s="53">
        <v>2815371105</v>
      </c>
      <c r="R20" s="53"/>
    </row>
    <row r="21" spans="1:18" ht="21.75" customHeight="1" x14ac:dyDescent="0.2">
      <c r="A21" s="8" t="s">
        <v>67</v>
      </c>
      <c r="C21" s="28">
        <v>750000</v>
      </c>
      <c r="D21" s="26"/>
      <c r="E21" s="28">
        <v>7367604750</v>
      </c>
      <c r="F21" s="26"/>
      <c r="G21" s="28">
        <v>7351996580</v>
      </c>
      <c r="H21" s="26"/>
      <c r="I21" s="28">
        <v>15608169</v>
      </c>
      <c r="J21" s="26"/>
      <c r="K21" s="28">
        <v>750000</v>
      </c>
      <c r="L21" s="26"/>
      <c r="M21" s="28">
        <v>7367604750</v>
      </c>
      <c r="N21" s="26"/>
      <c r="O21" s="28">
        <v>7366648972</v>
      </c>
      <c r="P21" s="26"/>
      <c r="Q21" s="53">
        <v>955777</v>
      </c>
      <c r="R21" s="53"/>
    </row>
    <row r="22" spans="1:18" ht="21.75" customHeight="1" x14ac:dyDescent="0.2">
      <c r="A22" s="8" t="s">
        <v>48</v>
      </c>
      <c r="C22" s="28">
        <v>10000</v>
      </c>
      <c r="D22" s="26"/>
      <c r="E22" s="28">
        <v>4256838</v>
      </c>
      <c r="F22" s="26"/>
      <c r="G22" s="28">
        <v>4256838</v>
      </c>
      <c r="H22" s="26"/>
      <c r="I22" s="28">
        <v>0</v>
      </c>
      <c r="J22" s="26"/>
      <c r="K22" s="28">
        <v>10000</v>
      </c>
      <c r="L22" s="26"/>
      <c r="M22" s="28">
        <v>4256838</v>
      </c>
      <c r="N22" s="26"/>
      <c r="O22" s="28">
        <v>4256838</v>
      </c>
      <c r="P22" s="26"/>
      <c r="Q22" s="53">
        <v>0</v>
      </c>
      <c r="R22" s="53"/>
    </row>
    <row r="23" spans="1:18" ht="21.75" customHeight="1" x14ac:dyDescent="0.2">
      <c r="A23" s="8" t="s">
        <v>27</v>
      </c>
      <c r="C23" s="28">
        <v>19109034</v>
      </c>
      <c r="D23" s="26"/>
      <c r="E23" s="28">
        <v>99546936127</v>
      </c>
      <c r="F23" s="26"/>
      <c r="G23" s="28">
        <v>98553626240</v>
      </c>
      <c r="H23" s="26"/>
      <c r="I23" s="28">
        <v>993309887</v>
      </c>
      <c r="J23" s="26"/>
      <c r="K23" s="28">
        <v>19109034</v>
      </c>
      <c r="L23" s="26"/>
      <c r="M23" s="28">
        <v>99546936127</v>
      </c>
      <c r="N23" s="26"/>
      <c r="O23" s="28">
        <v>99308367785</v>
      </c>
      <c r="P23" s="26"/>
      <c r="Q23" s="53">
        <v>238568342</v>
      </c>
      <c r="R23" s="53"/>
    </row>
    <row r="24" spans="1:18" ht="21.75" customHeight="1" x14ac:dyDescent="0.2">
      <c r="A24" s="8" t="s">
        <v>42</v>
      </c>
      <c r="C24" s="28">
        <v>10000</v>
      </c>
      <c r="D24" s="26"/>
      <c r="E24" s="28">
        <v>4276683</v>
      </c>
      <c r="F24" s="26"/>
      <c r="G24" s="28">
        <v>4276683</v>
      </c>
      <c r="H24" s="26"/>
      <c r="I24" s="28">
        <v>0</v>
      </c>
      <c r="J24" s="26"/>
      <c r="K24" s="28">
        <v>10000</v>
      </c>
      <c r="L24" s="26"/>
      <c r="M24" s="28">
        <v>4276683</v>
      </c>
      <c r="N24" s="26"/>
      <c r="O24" s="28">
        <v>4276683</v>
      </c>
      <c r="P24" s="26"/>
      <c r="Q24" s="53">
        <v>0</v>
      </c>
      <c r="R24" s="53"/>
    </row>
    <row r="25" spans="1:18" ht="21.75" customHeight="1" x14ac:dyDescent="0.2">
      <c r="A25" s="8" t="s">
        <v>50</v>
      </c>
      <c r="C25" s="28">
        <v>10000</v>
      </c>
      <c r="D25" s="26"/>
      <c r="E25" s="28">
        <v>12701056</v>
      </c>
      <c r="F25" s="26"/>
      <c r="G25" s="28">
        <v>12701056</v>
      </c>
      <c r="H25" s="26"/>
      <c r="I25" s="28">
        <v>0</v>
      </c>
      <c r="J25" s="26"/>
      <c r="K25" s="28">
        <v>10000</v>
      </c>
      <c r="L25" s="26"/>
      <c r="M25" s="28">
        <v>12701056</v>
      </c>
      <c r="N25" s="26"/>
      <c r="O25" s="28">
        <v>12701056</v>
      </c>
      <c r="P25" s="26"/>
      <c r="Q25" s="53">
        <v>0</v>
      </c>
      <c r="R25" s="53"/>
    </row>
    <row r="26" spans="1:18" ht="21.75" customHeight="1" x14ac:dyDescent="0.2">
      <c r="A26" s="8" t="s">
        <v>96</v>
      </c>
      <c r="C26" s="28">
        <v>5181000</v>
      </c>
      <c r="D26" s="26"/>
      <c r="E26" s="28">
        <v>100042445929</v>
      </c>
      <c r="F26" s="26"/>
      <c r="G26" s="28">
        <v>99689670732</v>
      </c>
      <c r="H26" s="26"/>
      <c r="I26" s="28">
        <v>352775197</v>
      </c>
      <c r="J26" s="26"/>
      <c r="K26" s="28">
        <v>5181000</v>
      </c>
      <c r="L26" s="26"/>
      <c r="M26" s="28">
        <v>100042445929</v>
      </c>
      <c r="N26" s="26"/>
      <c r="O26" s="28">
        <v>100076335031</v>
      </c>
      <c r="P26" s="26"/>
      <c r="Q26" s="53">
        <v>-33889101</v>
      </c>
      <c r="R26" s="53"/>
    </row>
    <row r="27" spans="1:18" ht="21.75" customHeight="1" x14ac:dyDescent="0.2">
      <c r="A27" s="8" t="s">
        <v>62</v>
      </c>
      <c r="C27" s="28">
        <v>10000</v>
      </c>
      <c r="D27" s="26"/>
      <c r="E27" s="28">
        <v>4276683</v>
      </c>
      <c r="F27" s="26"/>
      <c r="G27" s="28">
        <v>4276683</v>
      </c>
      <c r="H27" s="26"/>
      <c r="I27" s="28">
        <v>0</v>
      </c>
      <c r="J27" s="26"/>
      <c r="K27" s="28">
        <v>10000</v>
      </c>
      <c r="L27" s="26"/>
      <c r="M27" s="28">
        <v>4276683</v>
      </c>
      <c r="N27" s="26"/>
      <c r="O27" s="28">
        <v>4276683</v>
      </c>
      <c r="P27" s="26"/>
      <c r="Q27" s="53">
        <v>0</v>
      </c>
      <c r="R27" s="53"/>
    </row>
    <row r="28" spans="1:18" ht="21.75" customHeight="1" x14ac:dyDescent="0.2">
      <c r="A28" s="8" t="s">
        <v>51</v>
      </c>
      <c r="C28" s="28">
        <v>10000</v>
      </c>
      <c r="D28" s="26"/>
      <c r="E28" s="28">
        <v>7233648</v>
      </c>
      <c r="F28" s="26"/>
      <c r="G28" s="28">
        <v>7233648</v>
      </c>
      <c r="H28" s="26"/>
      <c r="I28" s="28">
        <v>0</v>
      </c>
      <c r="J28" s="26"/>
      <c r="K28" s="28">
        <v>10000</v>
      </c>
      <c r="L28" s="26"/>
      <c r="M28" s="28">
        <v>7233648</v>
      </c>
      <c r="N28" s="26"/>
      <c r="O28" s="28">
        <v>7233648</v>
      </c>
      <c r="P28" s="26"/>
      <c r="Q28" s="53">
        <v>0</v>
      </c>
      <c r="R28" s="53"/>
    </row>
    <row r="29" spans="1:18" ht="21.75" customHeight="1" x14ac:dyDescent="0.2">
      <c r="A29" s="8" t="s">
        <v>65</v>
      </c>
      <c r="C29" s="28">
        <v>20376796</v>
      </c>
      <c r="D29" s="26"/>
      <c r="E29" s="28">
        <v>40681198134</v>
      </c>
      <c r="F29" s="26"/>
      <c r="G29" s="28">
        <v>40681198134</v>
      </c>
      <c r="H29" s="26"/>
      <c r="I29" s="28">
        <v>0</v>
      </c>
      <c r="J29" s="26"/>
      <c r="K29" s="28">
        <v>20376796</v>
      </c>
      <c r="L29" s="26"/>
      <c r="M29" s="28">
        <v>40681198134</v>
      </c>
      <c r="N29" s="26"/>
      <c r="O29" s="28">
        <v>40428009376</v>
      </c>
      <c r="P29" s="26"/>
      <c r="Q29" s="53">
        <v>253188758</v>
      </c>
      <c r="R29" s="53"/>
    </row>
    <row r="30" spans="1:18" ht="21.75" customHeight="1" x14ac:dyDescent="0.2">
      <c r="A30" s="8" t="s">
        <v>60</v>
      </c>
      <c r="C30" s="28">
        <v>10000</v>
      </c>
      <c r="D30" s="26"/>
      <c r="E30" s="28">
        <v>4296529</v>
      </c>
      <c r="F30" s="26"/>
      <c r="G30" s="28">
        <v>4296529</v>
      </c>
      <c r="H30" s="26"/>
      <c r="I30" s="28">
        <v>0</v>
      </c>
      <c r="J30" s="26"/>
      <c r="K30" s="28">
        <v>10000</v>
      </c>
      <c r="L30" s="26"/>
      <c r="M30" s="28">
        <v>4296529</v>
      </c>
      <c r="N30" s="26"/>
      <c r="O30" s="28">
        <v>4296529</v>
      </c>
      <c r="P30" s="26"/>
      <c r="Q30" s="53">
        <v>0</v>
      </c>
      <c r="R30" s="53"/>
    </row>
    <row r="31" spans="1:18" ht="21.75" customHeight="1" x14ac:dyDescent="0.2">
      <c r="A31" s="8" t="s">
        <v>23</v>
      </c>
      <c r="C31" s="28">
        <v>7129797</v>
      </c>
      <c r="D31" s="26"/>
      <c r="E31" s="28">
        <v>14510176205</v>
      </c>
      <c r="F31" s="26"/>
      <c r="G31" s="28">
        <v>13087303757</v>
      </c>
      <c r="H31" s="26"/>
      <c r="I31" s="28">
        <v>1422872448</v>
      </c>
      <c r="J31" s="26"/>
      <c r="K31" s="28">
        <v>7129797</v>
      </c>
      <c r="L31" s="26"/>
      <c r="M31" s="28">
        <v>14510176205</v>
      </c>
      <c r="N31" s="26"/>
      <c r="O31" s="28">
        <v>15258120864</v>
      </c>
      <c r="P31" s="26"/>
      <c r="Q31" s="53">
        <v>-747944658</v>
      </c>
      <c r="R31" s="53"/>
    </row>
    <row r="32" spans="1:18" ht="21.75" customHeight="1" x14ac:dyDescent="0.2">
      <c r="A32" s="8" t="s">
        <v>24</v>
      </c>
      <c r="C32" s="28">
        <v>73604381</v>
      </c>
      <c r="D32" s="26"/>
      <c r="E32" s="28">
        <v>157318292816</v>
      </c>
      <c r="F32" s="26"/>
      <c r="G32" s="28">
        <v>156388392146</v>
      </c>
      <c r="H32" s="26"/>
      <c r="I32" s="28">
        <v>929900670</v>
      </c>
      <c r="J32" s="26"/>
      <c r="K32" s="28">
        <v>73604381</v>
      </c>
      <c r="L32" s="26"/>
      <c r="M32" s="28">
        <v>157318292816</v>
      </c>
      <c r="N32" s="26"/>
      <c r="O32" s="28">
        <v>157055131262</v>
      </c>
      <c r="P32" s="26"/>
      <c r="Q32" s="53">
        <v>263161554</v>
      </c>
      <c r="R32" s="53"/>
    </row>
    <row r="33" spans="1:18" ht="21.75" customHeight="1" x14ac:dyDescent="0.2">
      <c r="A33" s="8" t="s">
        <v>47</v>
      </c>
      <c r="C33" s="28">
        <v>4400000</v>
      </c>
      <c r="D33" s="26"/>
      <c r="E33" s="28">
        <v>65620799640</v>
      </c>
      <c r="F33" s="26"/>
      <c r="G33" s="28">
        <v>65640505492</v>
      </c>
      <c r="H33" s="26"/>
      <c r="I33" s="28">
        <v>-19705852</v>
      </c>
      <c r="J33" s="26"/>
      <c r="K33" s="28">
        <v>4400000</v>
      </c>
      <c r="L33" s="26"/>
      <c r="M33" s="28">
        <v>65620799640</v>
      </c>
      <c r="N33" s="26"/>
      <c r="O33" s="28">
        <v>72092153682</v>
      </c>
      <c r="P33" s="26"/>
      <c r="Q33" s="53">
        <v>-6471354042</v>
      </c>
      <c r="R33" s="53"/>
    </row>
    <row r="34" spans="1:18" ht="21.75" customHeight="1" x14ac:dyDescent="0.2">
      <c r="A34" s="8" t="s">
        <v>70</v>
      </c>
      <c r="C34" s="28">
        <v>38525000</v>
      </c>
      <c r="D34" s="26"/>
      <c r="E34" s="28">
        <v>844056614640</v>
      </c>
      <c r="F34" s="26"/>
      <c r="G34" s="28">
        <v>834946131946</v>
      </c>
      <c r="H34" s="26"/>
      <c r="I34" s="28">
        <v>9110482693</v>
      </c>
      <c r="J34" s="26"/>
      <c r="K34" s="28">
        <v>38525000</v>
      </c>
      <c r="L34" s="26"/>
      <c r="M34" s="28">
        <v>844056614640</v>
      </c>
      <c r="N34" s="26"/>
      <c r="O34" s="28">
        <v>831397205969</v>
      </c>
      <c r="P34" s="26"/>
      <c r="Q34" s="53">
        <v>12659408670</v>
      </c>
      <c r="R34" s="53"/>
    </row>
    <row r="35" spans="1:18" ht="21.75" customHeight="1" x14ac:dyDescent="0.2">
      <c r="A35" s="8" t="s">
        <v>94</v>
      </c>
      <c r="C35" s="28">
        <v>115000</v>
      </c>
      <c r="D35" s="26"/>
      <c r="E35" s="28">
        <v>50105451792</v>
      </c>
      <c r="F35" s="26"/>
      <c r="G35" s="28">
        <v>49530433691</v>
      </c>
      <c r="H35" s="26"/>
      <c r="I35" s="28">
        <v>575018101</v>
      </c>
      <c r="J35" s="26"/>
      <c r="K35" s="28">
        <v>115000</v>
      </c>
      <c r="L35" s="26"/>
      <c r="M35" s="28">
        <v>50105451792</v>
      </c>
      <c r="N35" s="26"/>
      <c r="O35" s="28">
        <v>49455683974</v>
      </c>
      <c r="P35" s="26"/>
      <c r="Q35" s="53">
        <v>649767818</v>
      </c>
      <c r="R35" s="53"/>
    </row>
    <row r="36" spans="1:18" ht="21.75" customHeight="1" x14ac:dyDescent="0.2">
      <c r="A36" s="8" t="s">
        <v>19</v>
      </c>
      <c r="C36" s="28">
        <v>1675000</v>
      </c>
      <c r="D36" s="26"/>
      <c r="E36" s="28">
        <v>7673695238</v>
      </c>
      <c r="F36" s="26"/>
      <c r="G36" s="28">
        <v>7647881327</v>
      </c>
      <c r="H36" s="26"/>
      <c r="I36" s="28">
        <v>25813911</v>
      </c>
      <c r="J36" s="26"/>
      <c r="K36" s="28">
        <v>1675000</v>
      </c>
      <c r="L36" s="26"/>
      <c r="M36" s="28">
        <v>7673695238</v>
      </c>
      <c r="N36" s="26"/>
      <c r="O36" s="28">
        <v>7704722367</v>
      </c>
      <c r="P36" s="26"/>
      <c r="Q36" s="53">
        <v>-31027128</v>
      </c>
      <c r="R36" s="53"/>
    </row>
    <row r="37" spans="1:18" ht="21.75" customHeight="1" x14ac:dyDescent="0.2">
      <c r="A37" s="8" t="s">
        <v>61</v>
      </c>
      <c r="C37" s="28">
        <v>10000</v>
      </c>
      <c r="D37" s="26"/>
      <c r="E37" s="28">
        <v>5090345</v>
      </c>
      <c r="F37" s="26"/>
      <c r="G37" s="28">
        <v>5090345</v>
      </c>
      <c r="H37" s="26"/>
      <c r="I37" s="28">
        <v>0</v>
      </c>
      <c r="J37" s="26"/>
      <c r="K37" s="28">
        <v>10000</v>
      </c>
      <c r="L37" s="26"/>
      <c r="M37" s="28">
        <v>5090345</v>
      </c>
      <c r="N37" s="26"/>
      <c r="O37" s="28">
        <v>5090345</v>
      </c>
      <c r="P37" s="26"/>
      <c r="Q37" s="53">
        <v>0</v>
      </c>
      <c r="R37" s="53"/>
    </row>
    <row r="38" spans="1:18" ht="21.75" customHeight="1" x14ac:dyDescent="0.2">
      <c r="A38" s="8" t="s">
        <v>56</v>
      </c>
      <c r="C38" s="28">
        <v>10000</v>
      </c>
      <c r="D38" s="26"/>
      <c r="E38" s="28">
        <v>14080311</v>
      </c>
      <c r="F38" s="26"/>
      <c r="G38" s="28">
        <v>14080311</v>
      </c>
      <c r="H38" s="26"/>
      <c r="I38" s="28">
        <v>0</v>
      </c>
      <c r="J38" s="26"/>
      <c r="K38" s="28">
        <v>10000</v>
      </c>
      <c r="L38" s="26"/>
      <c r="M38" s="28">
        <v>14080311</v>
      </c>
      <c r="N38" s="26"/>
      <c r="O38" s="28">
        <v>14080311</v>
      </c>
      <c r="P38" s="26"/>
      <c r="Q38" s="53">
        <v>0</v>
      </c>
      <c r="R38" s="53"/>
    </row>
    <row r="39" spans="1:18" ht="21.75" customHeight="1" x14ac:dyDescent="0.2">
      <c r="A39" s="8" t="s">
        <v>72</v>
      </c>
      <c r="C39" s="28">
        <v>3200000</v>
      </c>
      <c r="D39" s="26"/>
      <c r="E39" s="28">
        <v>54011240640</v>
      </c>
      <c r="F39" s="26"/>
      <c r="G39" s="28">
        <v>54276897460</v>
      </c>
      <c r="H39" s="26"/>
      <c r="I39" s="28">
        <v>-265656820</v>
      </c>
      <c r="J39" s="26"/>
      <c r="K39" s="28">
        <v>3200000</v>
      </c>
      <c r="L39" s="26"/>
      <c r="M39" s="28">
        <v>54011240640</v>
      </c>
      <c r="N39" s="26"/>
      <c r="O39" s="28">
        <v>54276897460</v>
      </c>
      <c r="P39" s="26"/>
      <c r="Q39" s="53">
        <v>-265656820</v>
      </c>
      <c r="R39" s="53"/>
    </row>
    <row r="40" spans="1:18" ht="21.75" customHeight="1" x14ac:dyDescent="0.2">
      <c r="A40" s="8" t="s">
        <v>99</v>
      </c>
      <c r="C40" s="28">
        <v>3308659</v>
      </c>
      <c r="D40" s="26"/>
      <c r="E40" s="28">
        <v>72154571093</v>
      </c>
      <c r="F40" s="26"/>
      <c r="G40" s="28">
        <v>88803592306</v>
      </c>
      <c r="H40" s="26"/>
      <c r="I40" s="28">
        <v>-16649021212</v>
      </c>
      <c r="J40" s="26"/>
      <c r="K40" s="28">
        <v>3308659</v>
      </c>
      <c r="L40" s="26"/>
      <c r="M40" s="28">
        <v>72154571093</v>
      </c>
      <c r="N40" s="26"/>
      <c r="O40" s="28">
        <v>79999983034</v>
      </c>
      <c r="P40" s="26"/>
      <c r="Q40" s="53">
        <v>-7845411940</v>
      </c>
      <c r="R40" s="53"/>
    </row>
    <row r="41" spans="1:18" ht="21.75" customHeight="1" x14ac:dyDescent="0.2">
      <c r="A41" s="8" t="s">
        <v>33</v>
      </c>
      <c r="C41" s="28">
        <v>3109557</v>
      </c>
      <c r="D41" s="26"/>
      <c r="E41" s="28">
        <v>31256318860</v>
      </c>
      <c r="F41" s="26"/>
      <c r="G41" s="28">
        <v>30895388908</v>
      </c>
      <c r="H41" s="26"/>
      <c r="I41" s="28">
        <v>360929952</v>
      </c>
      <c r="J41" s="26"/>
      <c r="K41" s="28">
        <v>3109557</v>
      </c>
      <c r="L41" s="26"/>
      <c r="M41" s="28">
        <v>31256318860</v>
      </c>
      <c r="N41" s="26"/>
      <c r="O41" s="28">
        <v>31165542464</v>
      </c>
      <c r="P41" s="26"/>
      <c r="Q41" s="53">
        <v>90776396</v>
      </c>
      <c r="R41" s="53"/>
    </row>
    <row r="42" spans="1:18" ht="21.75" customHeight="1" x14ac:dyDescent="0.2">
      <c r="A42" s="8" t="s">
        <v>102</v>
      </c>
      <c r="C42" s="28">
        <v>22536000</v>
      </c>
      <c r="D42" s="26"/>
      <c r="E42" s="28">
        <v>300838157136</v>
      </c>
      <c r="F42" s="26"/>
      <c r="G42" s="28">
        <v>297867559683</v>
      </c>
      <c r="H42" s="26"/>
      <c r="I42" s="28">
        <v>2970597453</v>
      </c>
      <c r="J42" s="26"/>
      <c r="K42" s="28">
        <v>22536000</v>
      </c>
      <c r="L42" s="26"/>
      <c r="M42" s="28">
        <v>300838157136</v>
      </c>
      <c r="N42" s="26"/>
      <c r="O42" s="28">
        <v>297867559683</v>
      </c>
      <c r="P42" s="26"/>
      <c r="Q42" s="53">
        <v>2970597453</v>
      </c>
      <c r="R42" s="53"/>
    </row>
    <row r="43" spans="1:18" ht="21.75" customHeight="1" x14ac:dyDescent="0.2">
      <c r="A43" s="8" t="s">
        <v>39</v>
      </c>
      <c r="C43" s="28">
        <v>1500000</v>
      </c>
      <c r="D43" s="26"/>
      <c r="E43" s="28">
        <v>38356196850</v>
      </c>
      <c r="F43" s="26"/>
      <c r="G43" s="28">
        <v>38091054033</v>
      </c>
      <c r="H43" s="26"/>
      <c r="I43" s="28">
        <v>265142816</v>
      </c>
      <c r="J43" s="26"/>
      <c r="K43" s="28">
        <v>1500000</v>
      </c>
      <c r="L43" s="26"/>
      <c r="M43" s="28">
        <v>38356196850</v>
      </c>
      <c r="N43" s="26"/>
      <c r="O43" s="28">
        <v>38687945505</v>
      </c>
      <c r="P43" s="26"/>
      <c r="Q43" s="53">
        <v>-331748655</v>
      </c>
      <c r="R43" s="53"/>
    </row>
    <row r="44" spans="1:18" ht="21.75" customHeight="1" x14ac:dyDescent="0.2">
      <c r="A44" s="8" t="s">
        <v>52</v>
      </c>
      <c r="C44" s="28">
        <v>10000</v>
      </c>
      <c r="D44" s="26"/>
      <c r="E44" s="28">
        <v>12304148</v>
      </c>
      <c r="F44" s="26"/>
      <c r="G44" s="28">
        <v>12304148</v>
      </c>
      <c r="H44" s="26"/>
      <c r="I44" s="28">
        <v>0</v>
      </c>
      <c r="J44" s="26"/>
      <c r="K44" s="28">
        <v>10000</v>
      </c>
      <c r="L44" s="26"/>
      <c r="M44" s="28">
        <v>12304148</v>
      </c>
      <c r="N44" s="26"/>
      <c r="O44" s="28">
        <v>12304148</v>
      </c>
      <c r="P44" s="26"/>
      <c r="Q44" s="53">
        <v>0</v>
      </c>
      <c r="R44" s="53"/>
    </row>
    <row r="45" spans="1:18" ht="21.75" customHeight="1" x14ac:dyDescent="0.2">
      <c r="A45" s="8" t="s">
        <v>41</v>
      </c>
      <c r="C45" s="28">
        <v>10000</v>
      </c>
      <c r="D45" s="26"/>
      <c r="E45" s="28">
        <v>9625019</v>
      </c>
      <c r="F45" s="26"/>
      <c r="G45" s="28">
        <v>9625019</v>
      </c>
      <c r="H45" s="26"/>
      <c r="I45" s="28">
        <v>0</v>
      </c>
      <c r="J45" s="26"/>
      <c r="K45" s="28">
        <v>10000</v>
      </c>
      <c r="L45" s="26"/>
      <c r="M45" s="28">
        <v>9625019</v>
      </c>
      <c r="N45" s="26"/>
      <c r="O45" s="28">
        <v>9625019</v>
      </c>
      <c r="P45" s="26"/>
      <c r="Q45" s="53">
        <v>0</v>
      </c>
      <c r="R45" s="53"/>
    </row>
    <row r="46" spans="1:18" ht="21.75" customHeight="1" x14ac:dyDescent="0.2">
      <c r="A46" s="8" t="s">
        <v>100</v>
      </c>
      <c r="C46" s="28">
        <v>6018326</v>
      </c>
      <c r="D46" s="26"/>
      <c r="E46" s="28">
        <v>85814520829</v>
      </c>
      <c r="F46" s="26"/>
      <c r="G46" s="28">
        <v>104809609497</v>
      </c>
      <c r="H46" s="26"/>
      <c r="I46" s="28">
        <v>-18995088667</v>
      </c>
      <c r="J46" s="26"/>
      <c r="K46" s="28">
        <v>6018326</v>
      </c>
      <c r="L46" s="26"/>
      <c r="M46" s="28">
        <v>85814520829</v>
      </c>
      <c r="N46" s="26"/>
      <c r="O46" s="28">
        <v>99998640828</v>
      </c>
      <c r="P46" s="26"/>
      <c r="Q46" s="53">
        <v>-14184119998</v>
      </c>
      <c r="R46" s="53"/>
    </row>
    <row r="47" spans="1:18" ht="21.75" customHeight="1" x14ac:dyDescent="0.2">
      <c r="A47" s="8" t="s">
        <v>29</v>
      </c>
      <c r="C47" s="28">
        <v>987986</v>
      </c>
      <c r="D47" s="26"/>
      <c r="E47" s="28">
        <v>30331993982</v>
      </c>
      <c r="F47" s="26"/>
      <c r="G47" s="28">
        <v>30186477217</v>
      </c>
      <c r="H47" s="26"/>
      <c r="I47" s="28">
        <v>145516765</v>
      </c>
      <c r="J47" s="26"/>
      <c r="K47" s="28">
        <v>987986</v>
      </c>
      <c r="L47" s="26"/>
      <c r="M47" s="28">
        <v>30331993982</v>
      </c>
      <c r="N47" s="26"/>
      <c r="O47" s="28">
        <v>30594492644</v>
      </c>
      <c r="P47" s="26"/>
      <c r="Q47" s="53">
        <v>-262498661</v>
      </c>
      <c r="R47" s="53"/>
    </row>
    <row r="48" spans="1:18" ht="21.75" customHeight="1" x14ac:dyDescent="0.2">
      <c r="A48" s="8" t="s">
        <v>40</v>
      </c>
      <c r="C48" s="28">
        <v>10000</v>
      </c>
      <c r="D48" s="26"/>
      <c r="E48" s="28">
        <v>7193957</v>
      </c>
      <c r="F48" s="26"/>
      <c r="G48" s="28">
        <v>7193957</v>
      </c>
      <c r="H48" s="26"/>
      <c r="I48" s="28">
        <v>0</v>
      </c>
      <c r="J48" s="26"/>
      <c r="K48" s="28">
        <v>10000</v>
      </c>
      <c r="L48" s="26"/>
      <c r="M48" s="28">
        <v>7193957</v>
      </c>
      <c r="N48" s="26"/>
      <c r="O48" s="28">
        <v>7193957</v>
      </c>
      <c r="P48" s="26"/>
      <c r="Q48" s="53">
        <v>0</v>
      </c>
      <c r="R48" s="53"/>
    </row>
    <row r="49" spans="1:18" ht="21.75" customHeight="1" x14ac:dyDescent="0.2">
      <c r="A49" s="8" t="s">
        <v>31</v>
      </c>
      <c r="C49" s="28">
        <v>3720858</v>
      </c>
      <c r="D49" s="26"/>
      <c r="E49" s="28">
        <v>57005958652</v>
      </c>
      <c r="F49" s="26"/>
      <c r="G49" s="28">
        <v>56431957894</v>
      </c>
      <c r="H49" s="26"/>
      <c r="I49" s="28">
        <v>574000758</v>
      </c>
      <c r="J49" s="26"/>
      <c r="K49" s="28">
        <v>3720858</v>
      </c>
      <c r="L49" s="26"/>
      <c r="M49" s="28">
        <v>57005958652</v>
      </c>
      <c r="N49" s="26"/>
      <c r="O49" s="28">
        <v>56451382424</v>
      </c>
      <c r="P49" s="26"/>
      <c r="Q49" s="53">
        <v>554576228</v>
      </c>
      <c r="R49" s="53"/>
    </row>
    <row r="50" spans="1:18" ht="21.75" customHeight="1" x14ac:dyDescent="0.2">
      <c r="A50" s="8" t="s">
        <v>59</v>
      </c>
      <c r="C50" s="28">
        <v>10000</v>
      </c>
      <c r="D50" s="26"/>
      <c r="E50" s="28">
        <v>13217036</v>
      </c>
      <c r="F50" s="26"/>
      <c r="G50" s="28">
        <v>13217036</v>
      </c>
      <c r="H50" s="26"/>
      <c r="I50" s="28">
        <v>0</v>
      </c>
      <c r="J50" s="26"/>
      <c r="K50" s="28">
        <v>10000</v>
      </c>
      <c r="L50" s="26"/>
      <c r="M50" s="28">
        <v>13217036</v>
      </c>
      <c r="N50" s="26"/>
      <c r="O50" s="28">
        <v>13217036</v>
      </c>
      <c r="P50" s="26"/>
      <c r="Q50" s="53">
        <v>0</v>
      </c>
      <c r="R50" s="53"/>
    </row>
    <row r="51" spans="1:18" ht="21.75" customHeight="1" x14ac:dyDescent="0.2">
      <c r="A51" s="8" t="s">
        <v>45</v>
      </c>
      <c r="C51" s="28">
        <v>29700000</v>
      </c>
      <c r="D51" s="26"/>
      <c r="E51" s="28">
        <v>63243519174</v>
      </c>
      <c r="F51" s="26"/>
      <c r="G51" s="28">
        <v>62608099511</v>
      </c>
      <c r="H51" s="26"/>
      <c r="I51" s="28">
        <v>635419662</v>
      </c>
      <c r="J51" s="26"/>
      <c r="K51" s="28">
        <v>29700000</v>
      </c>
      <c r="L51" s="26"/>
      <c r="M51" s="28">
        <v>63243519174</v>
      </c>
      <c r="N51" s="26"/>
      <c r="O51" s="28">
        <v>62720945492</v>
      </c>
      <c r="P51" s="26"/>
      <c r="Q51" s="53">
        <v>522573681</v>
      </c>
      <c r="R51" s="53"/>
    </row>
    <row r="52" spans="1:18" ht="21.75" customHeight="1" x14ac:dyDescent="0.2">
      <c r="A52" s="8" t="s">
        <v>101</v>
      </c>
      <c r="C52" s="28">
        <v>24633181</v>
      </c>
      <c r="D52" s="26"/>
      <c r="E52" s="28">
        <v>222191292620</v>
      </c>
      <c r="F52" s="26"/>
      <c r="G52" s="28">
        <v>271777865973</v>
      </c>
      <c r="H52" s="26"/>
      <c r="I52" s="28">
        <v>-49586573353</v>
      </c>
      <c r="J52" s="26"/>
      <c r="K52" s="28">
        <v>24633181</v>
      </c>
      <c r="L52" s="26"/>
      <c r="M52" s="28">
        <v>222191292620</v>
      </c>
      <c r="N52" s="26"/>
      <c r="O52" s="28">
        <v>249999993002</v>
      </c>
      <c r="P52" s="26"/>
      <c r="Q52" s="53">
        <v>-27808700382</v>
      </c>
      <c r="R52" s="53"/>
    </row>
    <row r="53" spans="1:18" ht="21.75" customHeight="1" x14ac:dyDescent="0.2">
      <c r="A53" s="8" t="s">
        <v>30</v>
      </c>
      <c r="C53" s="28">
        <v>2491443</v>
      </c>
      <c r="D53" s="26"/>
      <c r="E53" s="28">
        <v>31940619161</v>
      </c>
      <c r="F53" s="26"/>
      <c r="G53" s="28">
        <v>31907356512</v>
      </c>
      <c r="H53" s="26"/>
      <c r="I53" s="28">
        <v>33262649</v>
      </c>
      <c r="J53" s="26"/>
      <c r="K53" s="28">
        <v>2491443</v>
      </c>
      <c r="L53" s="26"/>
      <c r="M53" s="28">
        <v>31940619161</v>
      </c>
      <c r="N53" s="26"/>
      <c r="O53" s="28">
        <v>32362009745</v>
      </c>
      <c r="P53" s="26"/>
      <c r="Q53" s="53">
        <v>-421390583</v>
      </c>
      <c r="R53" s="53"/>
    </row>
    <row r="54" spans="1:18" ht="21.75" customHeight="1" x14ac:dyDescent="0.2">
      <c r="A54" s="8" t="s">
        <v>20</v>
      </c>
      <c r="C54" s="28">
        <v>80055229</v>
      </c>
      <c r="D54" s="26"/>
      <c r="E54" s="28">
        <v>105650414766</v>
      </c>
      <c r="F54" s="26"/>
      <c r="G54" s="28">
        <v>104584353025</v>
      </c>
      <c r="H54" s="26"/>
      <c r="I54" s="28">
        <v>1066061741</v>
      </c>
      <c r="J54" s="26"/>
      <c r="K54" s="28">
        <v>80055229</v>
      </c>
      <c r="L54" s="26"/>
      <c r="M54" s="28">
        <v>105650414766</v>
      </c>
      <c r="N54" s="26"/>
      <c r="O54" s="28">
        <v>104845164492</v>
      </c>
      <c r="P54" s="26"/>
      <c r="Q54" s="53">
        <v>805250274</v>
      </c>
      <c r="R54" s="53"/>
    </row>
    <row r="55" spans="1:18" ht="21.75" customHeight="1" x14ac:dyDescent="0.2">
      <c r="A55" s="8" t="s">
        <v>58</v>
      </c>
      <c r="C55" s="28">
        <v>10000</v>
      </c>
      <c r="D55" s="26"/>
      <c r="E55" s="28">
        <v>10220381</v>
      </c>
      <c r="F55" s="26"/>
      <c r="G55" s="28">
        <v>10220381</v>
      </c>
      <c r="H55" s="26"/>
      <c r="I55" s="28">
        <v>0</v>
      </c>
      <c r="J55" s="26"/>
      <c r="K55" s="28">
        <v>10000</v>
      </c>
      <c r="L55" s="26"/>
      <c r="M55" s="28">
        <v>10220381</v>
      </c>
      <c r="N55" s="26"/>
      <c r="O55" s="28">
        <v>10220381</v>
      </c>
      <c r="P55" s="26"/>
      <c r="Q55" s="53">
        <v>0</v>
      </c>
      <c r="R55" s="53"/>
    </row>
    <row r="56" spans="1:18" ht="21.75" customHeight="1" x14ac:dyDescent="0.2">
      <c r="A56" s="8" t="s">
        <v>95</v>
      </c>
      <c r="C56" s="28">
        <v>2500000</v>
      </c>
      <c r="D56" s="26"/>
      <c r="E56" s="28">
        <v>54998212500</v>
      </c>
      <c r="F56" s="26"/>
      <c r="G56" s="28">
        <v>54281975140</v>
      </c>
      <c r="H56" s="26"/>
      <c r="I56" s="28">
        <v>716237360</v>
      </c>
      <c r="J56" s="26"/>
      <c r="K56" s="28">
        <v>2500000</v>
      </c>
      <c r="L56" s="26"/>
      <c r="M56" s="28">
        <v>54998212500</v>
      </c>
      <c r="N56" s="26"/>
      <c r="O56" s="28">
        <v>54108033273</v>
      </c>
      <c r="P56" s="26"/>
      <c r="Q56" s="53">
        <v>890179227</v>
      </c>
      <c r="R56" s="53"/>
    </row>
    <row r="57" spans="1:18" ht="21.75" customHeight="1" x14ac:dyDescent="0.2">
      <c r="A57" s="8" t="s">
        <v>32</v>
      </c>
      <c r="C57" s="28">
        <v>1000000</v>
      </c>
      <c r="D57" s="26"/>
      <c r="E57" s="28">
        <v>69865730700</v>
      </c>
      <c r="F57" s="26"/>
      <c r="G57" s="28">
        <v>76611004023</v>
      </c>
      <c r="H57" s="26"/>
      <c r="I57" s="28">
        <v>-6745273323</v>
      </c>
      <c r="J57" s="26"/>
      <c r="K57" s="28">
        <v>1000000</v>
      </c>
      <c r="L57" s="26"/>
      <c r="M57" s="28">
        <v>69865730700</v>
      </c>
      <c r="N57" s="26"/>
      <c r="O57" s="28">
        <v>76519727201</v>
      </c>
      <c r="P57" s="26"/>
      <c r="Q57" s="53">
        <v>-6653996501</v>
      </c>
      <c r="R57" s="53"/>
    </row>
    <row r="58" spans="1:18" ht="21.75" customHeight="1" x14ac:dyDescent="0.2">
      <c r="A58" s="8" t="s">
        <v>98</v>
      </c>
      <c r="C58" s="28">
        <v>8873100</v>
      </c>
      <c r="D58" s="26"/>
      <c r="E58" s="28">
        <v>157126428000</v>
      </c>
      <c r="F58" s="26"/>
      <c r="G58" s="28">
        <v>155761567038</v>
      </c>
      <c r="H58" s="26"/>
      <c r="I58" s="28">
        <v>1364860962</v>
      </c>
      <c r="J58" s="26"/>
      <c r="K58" s="28">
        <v>8873100</v>
      </c>
      <c r="L58" s="26"/>
      <c r="M58" s="28">
        <v>157126428000</v>
      </c>
      <c r="N58" s="26"/>
      <c r="O58" s="28">
        <v>154888689510</v>
      </c>
      <c r="P58" s="26"/>
      <c r="Q58" s="53">
        <v>2237738490</v>
      </c>
      <c r="R58" s="53"/>
    </row>
    <row r="59" spans="1:18" ht="21.75" customHeight="1" x14ac:dyDescent="0.2">
      <c r="A59" s="8" t="s">
        <v>37</v>
      </c>
      <c r="C59" s="28">
        <v>594302</v>
      </c>
      <c r="D59" s="26"/>
      <c r="E59" s="28">
        <v>510687167</v>
      </c>
      <c r="F59" s="26"/>
      <c r="G59" s="28">
        <v>210556942</v>
      </c>
      <c r="H59" s="26"/>
      <c r="I59" s="28">
        <v>300130225</v>
      </c>
      <c r="J59" s="26"/>
      <c r="K59" s="28">
        <v>594302</v>
      </c>
      <c r="L59" s="26"/>
      <c r="M59" s="28">
        <v>510687167</v>
      </c>
      <c r="N59" s="26"/>
      <c r="O59" s="28">
        <v>449734805</v>
      </c>
      <c r="P59" s="26"/>
      <c r="Q59" s="53">
        <v>60952362</v>
      </c>
      <c r="R59" s="53"/>
    </row>
    <row r="60" spans="1:18" ht="21.75" customHeight="1" x14ac:dyDescent="0.2">
      <c r="A60" s="8" t="s">
        <v>28</v>
      </c>
      <c r="C60" s="28">
        <v>980000</v>
      </c>
      <c r="D60" s="26"/>
      <c r="E60" s="28">
        <v>64841272328</v>
      </c>
      <c r="F60" s="26"/>
      <c r="G60" s="28">
        <v>64996046053</v>
      </c>
      <c r="H60" s="26"/>
      <c r="I60" s="28">
        <v>-154773725</v>
      </c>
      <c r="J60" s="26"/>
      <c r="K60" s="28">
        <v>980000</v>
      </c>
      <c r="L60" s="26"/>
      <c r="M60" s="28">
        <v>64841272328</v>
      </c>
      <c r="N60" s="26"/>
      <c r="O60" s="28">
        <v>65324566855</v>
      </c>
      <c r="P60" s="26"/>
      <c r="Q60" s="53">
        <v>-483294527</v>
      </c>
      <c r="R60" s="53"/>
    </row>
    <row r="61" spans="1:18" ht="21.75" customHeight="1" x14ac:dyDescent="0.2">
      <c r="A61" s="8" t="s">
        <v>97</v>
      </c>
      <c r="C61" s="28">
        <v>285000</v>
      </c>
      <c r="D61" s="26"/>
      <c r="E61" s="28">
        <v>33268549776</v>
      </c>
      <c r="F61" s="26"/>
      <c r="G61" s="28">
        <v>40578567216</v>
      </c>
      <c r="H61" s="26"/>
      <c r="I61" s="28">
        <v>-7310017439</v>
      </c>
      <c r="J61" s="26"/>
      <c r="K61" s="28">
        <v>285000</v>
      </c>
      <c r="L61" s="26"/>
      <c r="M61" s="28">
        <v>33268549776</v>
      </c>
      <c r="N61" s="26"/>
      <c r="O61" s="28">
        <v>38542612666</v>
      </c>
      <c r="P61" s="26"/>
      <c r="Q61" s="53">
        <v>-5274062889</v>
      </c>
      <c r="R61" s="53"/>
    </row>
    <row r="62" spans="1:18" ht="21.75" customHeight="1" x14ac:dyDescent="0.2">
      <c r="A62" s="8" t="s">
        <v>35</v>
      </c>
      <c r="C62" s="28">
        <v>1747</v>
      </c>
      <c r="D62" s="26"/>
      <c r="E62" s="28">
        <v>9119920</v>
      </c>
      <c r="F62" s="26"/>
      <c r="G62" s="28">
        <v>9005764</v>
      </c>
      <c r="H62" s="26"/>
      <c r="I62" s="28">
        <v>114156</v>
      </c>
      <c r="J62" s="26"/>
      <c r="K62" s="28">
        <v>1747</v>
      </c>
      <c r="L62" s="26"/>
      <c r="M62" s="28">
        <v>9119920</v>
      </c>
      <c r="N62" s="26"/>
      <c r="O62" s="28">
        <v>10700961</v>
      </c>
      <c r="P62" s="26"/>
      <c r="Q62" s="53">
        <v>-1581040</v>
      </c>
      <c r="R62" s="53"/>
    </row>
    <row r="63" spans="1:18" ht="21.75" customHeight="1" x14ac:dyDescent="0.2">
      <c r="A63" s="8" t="s">
        <v>34</v>
      </c>
      <c r="C63" s="28">
        <v>106925331</v>
      </c>
      <c r="D63" s="26"/>
      <c r="E63" s="28">
        <v>231931972846</v>
      </c>
      <c r="F63" s="26"/>
      <c r="G63" s="28">
        <v>231173728519</v>
      </c>
      <c r="H63" s="26"/>
      <c r="I63" s="28">
        <v>758244327</v>
      </c>
      <c r="J63" s="26"/>
      <c r="K63" s="28">
        <v>106925331</v>
      </c>
      <c r="L63" s="26"/>
      <c r="M63" s="28">
        <v>231931972846</v>
      </c>
      <c r="N63" s="26"/>
      <c r="O63" s="28">
        <v>226588823339</v>
      </c>
      <c r="P63" s="26"/>
      <c r="Q63" s="53">
        <v>5343149507</v>
      </c>
      <c r="R63" s="53"/>
    </row>
    <row r="64" spans="1:18" ht="21.75" customHeight="1" x14ac:dyDescent="0.2">
      <c r="A64" s="8" t="s">
        <v>38</v>
      </c>
      <c r="C64" s="28">
        <v>2433918</v>
      </c>
      <c r="D64" s="26"/>
      <c r="E64" s="28">
        <v>19731398159</v>
      </c>
      <c r="F64" s="26"/>
      <c r="G64" s="28">
        <v>19513804580</v>
      </c>
      <c r="H64" s="26"/>
      <c r="I64" s="28">
        <v>217593579</v>
      </c>
      <c r="J64" s="26"/>
      <c r="K64" s="28">
        <v>2433918</v>
      </c>
      <c r="L64" s="26"/>
      <c r="M64" s="28">
        <v>19731398159</v>
      </c>
      <c r="N64" s="26"/>
      <c r="O64" s="28">
        <v>22079812293</v>
      </c>
      <c r="P64" s="26"/>
      <c r="Q64" s="53">
        <v>-2348414133</v>
      </c>
      <c r="R64" s="53"/>
    </row>
    <row r="65" spans="1:18" ht="21.75" customHeight="1" x14ac:dyDescent="0.2">
      <c r="A65" s="8" t="s">
        <v>49</v>
      </c>
      <c r="C65" s="28">
        <v>10000</v>
      </c>
      <c r="D65" s="26"/>
      <c r="E65" s="28">
        <v>4256838</v>
      </c>
      <c r="F65" s="26"/>
      <c r="G65" s="28">
        <v>4256838</v>
      </c>
      <c r="H65" s="26"/>
      <c r="I65" s="28">
        <v>0</v>
      </c>
      <c r="J65" s="26"/>
      <c r="K65" s="28">
        <v>10000</v>
      </c>
      <c r="L65" s="26"/>
      <c r="M65" s="28">
        <v>4256838</v>
      </c>
      <c r="N65" s="26"/>
      <c r="O65" s="28">
        <v>4256838</v>
      </c>
      <c r="P65" s="26"/>
      <c r="Q65" s="53">
        <v>0</v>
      </c>
      <c r="R65" s="53"/>
    </row>
    <row r="66" spans="1:18" ht="21.75" customHeight="1" x14ac:dyDescent="0.2">
      <c r="A66" s="8" t="s">
        <v>54</v>
      </c>
      <c r="C66" s="28">
        <v>10000</v>
      </c>
      <c r="D66" s="26"/>
      <c r="E66" s="28">
        <v>13584176</v>
      </c>
      <c r="F66" s="26"/>
      <c r="G66" s="28">
        <v>13584176</v>
      </c>
      <c r="H66" s="26"/>
      <c r="I66" s="28">
        <v>0</v>
      </c>
      <c r="J66" s="26"/>
      <c r="K66" s="28">
        <v>10000</v>
      </c>
      <c r="L66" s="26"/>
      <c r="M66" s="28">
        <v>13584176</v>
      </c>
      <c r="N66" s="26"/>
      <c r="O66" s="28">
        <v>13584176</v>
      </c>
      <c r="P66" s="26"/>
      <c r="Q66" s="53">
        <v>0</v>
      </c>
      <c r="R66" s="53"/>
    </row>
    <row r="67" spans="1:18" ht="21.75" customHeight="1" x14ac:dyDescent="0.2">
      <c r="A67" s="8" t="s">
        <v>122</v>
      </c>
      <c r="C67" s="28">
        <v>1000000</v>
      </c>
      <c r="D67" s="26"/>
      <c r="E67" s="28">
        <v>999456250000</v>
      </c>
      <c r="F67" s="26"/>
      <c r="G67" s="28">
        <v>999456250000</v>
      </c>
      <c r="H67" s="26"/>
      <c r="I67" s="28">
        <v>0</v>
      </c>
      <c r="J67" s="26"/>
      <c r="K67" s="28">
        <v>1000000</v>
      </c>
      <c r="L67" s="26"/>
      <c r="M67" s="28">
        <v>999456250000</v>
      </c>
      <c r="N67" s="26"/>
      <c r="O67" s="28">
        <v>1000000000000</v>
      </c>
      <c r="P67" s="26"/>
      <c r="Q67" s="53">
        <v>-543749999</v>
      </c>
      <c r="R67" s="53"/>
    </row>
    <row r="68" spans="1:18" ht="21.75" customHeight="1" x14ac:dyDescent="0.2">
      <c r="A68" s="8" t="s">
        <v>158</v>
      </c>
      <c r="C68" s="28">
        <v>1300000</v>
      </c>
      <c r="D68" s="26"/>
      <c r="E68" s="28">
        <v>1140862518510</v>
      </c>
      <c r="F68" s="26"/>
      <c r="G68" s="28">
        <v>1133247361504</v>
      </c>
      <c r="H68" s="26"/>
      <c r="I68" s="28">
        <v>7615157006</v>
      </c>
      <c r="J68" s="26"/>
      <c r="K68" s="28">
        <v>1300000</v>
      </c>
      <c r="L68" s="26"/>
      <c r="M68" s="28">
        <v>1140862518510</v>
      </c>
      <c r="N68" s="26"/>
      <c r="O68" s="28">
        <v>1100744244689</v>
      </c>
      <c r="P68" s="26"/>
      <c r="Q68" s="53">
        <v>40118273821</v>
      </c>
      <c r="R68" s="53"/>
    </row>
    <row r="69" spans="1:18" ht="21.75" customHeight="1" x14ac:dyDescent="0.2">
      <c r="A69" s="8" t="s">
        <v>125</v>
      </c>
      <c r="C69" s="28">
        <v>1000000</v>
      </c>
      <c r="D69" s="26"/>
      <c r="E69" s="28">
        <v>999456250000</v>
      </c>
      <c r="F69" s="26"/>
      <c r="G69" s="28">
        <v>999456250000</v>
      </c>
      <c r="H69" s="26"/>
      <c r="I69" s="28">
        <v>0</v>
      </c>
      <c r="J69" s="26"/>
      <c r="K69" s="28">
        <v>1000000</v>
      </c>
      <c r="L69" s="26"/>
      <c r="M69" s="28">
        <v>999456250000</v>
      </c>
      <c r="N69" s="26"/>
      <c r="O69" s="28">
        <v>1000000000000</v>
      </c>
      <c r="P69" s="26"/>
      <c r="Q69" s="53">
        <v>-543749999</v>
      </c>
      <c r="R69" s="53"/>
    </row>
    <row r="70" spans="1:18" ht="21.75" customHeight="1" x14ac:dyDescent="0.2">
      <c r="A70" s="8" t="s">
        <v>161</v>
      </c>
      <c r="C70" s="28">
        <v>1068750</v>
      </c>
      <c r="D70" s="26"/>
      <c r="E70" s="28">
        <v>869423231420</v>
      </c>
      <c r="F70" s="26"/>
      <c r="G70" s="28">
        <v>864230862557</v>
      </c>
      <c r="H70" s="26"/>
      <c r="I70" s="28">
        <v>5192368863</v>
      </c>
      <c r="J70" s="26"/>
      <c r="K70" s="28">
        <v>1068750</v>
      </c>
      <c r="L70" s="26"/>
      <c r="M70" s="28">
        <v>869423231420</v>
      </c>
      <c r="N70" s="26"/>
      <c r="O70" s="28">
        <v>1000136250000</v>
      </c>
      <c r="P70" s="26"/>
      <c r="Q70" s="53">
        <v>-130713018579</v>
      </c>
      <c r="R70" s="53"/>
    </row>
    <row r="71" spans="1:18" ht="21.75" customHeight="1" x14ac:dyDescent="0.2">
      <c r="A71" s="8" t="s">
        <v>152</v>
      </c>
      <c r="C71" s="28">
        <v>1095000</v>
      </c>
      <c r="D71" s="26"/>
      <c r="E71" s="28">
        <v>929216258773</v>
      </c>
      <c r="F71" s="26"/>
      <c r="G71" s="28">
        <v>924875850155</v>
      </c>
      <c r="H71" s="26"/>
      <c r="I71" s="28">
        <v>4340408618</v>
      </c>
      <c r="J71" s="26"/>
      <c r="K71" s="28">
        <v>1095000</v>
      </c>
      <c r="L71" s="26"/>
      <c r="M71" s="28">
        <v>929216258773</v>
      </c>
      <c r="N71" s="26"/>
      <c r="O71" s="28">
        <v>903095009930</v>
      </c>
      <c r="P71" s="26"/>
      <c r="Q71" s="53">
        <v>26121248843</v>
      </c>
      <c r="R71" s="53"/>
    </row>
    <row r="72" spans="1:18" ht="21.75" customHeight="1" x14ac:dyDescent="0.2">
      <c r="A72" s="8" t="s">
        <v>137</v>
      </c>
      <c r="C72" s="28">
        <v>817000</v>
      </c>
      <c r="D72" s="26"/>
      <c r="E72" s="28">
        <v>670792388201</v>
      </c>
      <c r="F72" s="26"/>
      <c r="G72" s="28">
        <v>672988923186</v>
      </c>
      <c r="H72" s="26"/>
      <c r="I72" s="28">
        <v>-2196534984</v>
      </c>
      <c r="J72" s="26"/>
      <c r="K72" s="28">
        <v>817000</v>
      </c>
      <c r="L72" s="26"/>
      <c r="M72" s="28">
        <v>670792388201</v>
      </c>
      <c r="N72" s="26"/>
      <c r="O72" s="28">
        <v>679243740279</v>
      </c>
      <c r="P72" s="26"/>
      <c r="Q72" s="53">
        <v>-8451352077</v>
      </c>
      <c r="R72" s="53"/>
    </row>
    <row r="73" spans="1:18" ht="21.75" customHeight="1" x14ac:dyDescent="0.2">
      <c r="A73" s="8" t="s">
        <v>140</v>
      </c>
      <c r="C73" s="28">
        <v>380000</v>
      </c>
      <c r="D73" s="26"/>
      <c r="E73" s="28">
        <v>308961910562</v>
      </c>
      <c r="F73" s="26"/>
      <c r="G73" s="28">
        <v>296071723415</v>
      </c>
      <c r="H73" s="26"/>
      <c r="I73" s="28">
        <v>12890187147</v>
      </c>
      <c r="J73" s="26"/>
      <c r="K73" s="28">
        <v>380000</v>
      </c>
      <c r="L73" s="26"/>
      <c r="M73" s="28">
        <v>308961910562</v>
      </c>
      <c r="N73" s="26"/>
      <c r="O73" s="28">
        <v>302315526500</v>
      </c>
      <c r="P73" s="26"/>
      <c r="Q73" s="53">
        <v>6646384062</v>
      </c>
      <c r="R73" s="53"/>
    </row>
    <row r="74" spans="1:18" ht="21.75" customHeight="1" x14ac:dyDescent="0.2">
      <c r="A74" s="8" t="s">
        <v>155</v>
      </c>
      <c r="C74" s="28">
        <v>2940000</v>
      </c>
      <c r="D74" s="26"/>
      <c r="E74" s="28">
        <v>2424924549922</v>
      </c>
      <c r="F74" s="26"/>
      <c r="G74" s="28">
        <v>2412001460675</v>
      </c>
      <c r="H74" s="26"/>
      <c r="I74" s="28">
        <v>12923089247</v>
      </c>
      <c r="J74" s="26"/>
      <c r="K74" s="28">
        <v>2940000</v>
      </c>
      <c r="L74" s="26"/>
      <c r="M74" s="28">
        <v>2424924549922</v>
      </c>
      <c r="N74" s="26"/>
      <c r="O74" s="28">
        <v>2356956387717</v>
      </c>
      <c r="P74" s="26"/>
      <c r="Q74" s="53">
        <v>67968162205</v>
      </c>
      <c r="R74" s="53"/>
    </row>
    <row r="75" spans="1:18" ht="21.75" customHeight="1" x14ac:dyDescent="0.2">
      <c r="A75" s="8" t="s">
        <v>116</v>
      </c>
      <c r="C75" s="28">
        <v>350037</v>
      </c>
      <c r="D75" s="26"/>
      <c r="E75" s="28">
        <v>290551155726</v>
      </c>
      <c r="F75" s="26"/>
      <c r="G75" s="28">
        <v>287049190586</v>
      </c>
      <c r="H75" s="26"/>
      <c r="I75" s="28">
        <v>3501965140</v>
      </c>
      <c r="J75" s="26"/>
      <c r="K75" s="28">
        <v>350037</v>
      </c>
      <c r="L75" s="26"/>
      <c r="M75" s="28">
        <v>290551155726</v>
      </c>
      <c r="N75" s="26"/>
      <c r="O75" s="28">
        <v>251889600514</v>
      </c>
      <c r="P75" s="26"/>
      <c r="Q75" s="53">
        <v>38661555212</v>
      </c>
      <c r="R75" s="53"/>
    </row>
    <row r="76" spans="1:18" ht="21.75" customHeight="1" x14ac:dyDescent="0.2">
      <c r="A76" s="8" t="s">
        <v>134</v>
      </c>
      <c r="C76" s="28">
        <v>730000</v>
      </c>
      <c r="D76" s="26"/>
      <c r="E76" s="28">
        <v>707714970625</v>
      </c>
      <c r="F76" s="26"/>
      <c r="G76" s="28">
        <v>707714970625</v>
      </c>
      <c r="H76" s="26"/>
      <c r="I76" s="28">
        <v>0</v>
      </c>
      <c r="J76" s="26"/>
      <c r="K76" s="28">
        <v>730000</v>
      </c>
      <c r="L76" s="26"/>
      <c r="M76" s="28">
        <v>707714970625</v>
      </c>
      <c r="N76" s="26"/>
      <c r="O76" s="28">
        <v>707714970625</v>
      </c>
      <c r="P76" s="26"/>
      <c r="Q76" s="53">
        <v>0</v>
      </c>
      <c r="R76" s="53"/>
    </row>
    <row r="77" spans="1:18" ht="21.75" customHeight="1" x14ac:dyDescent="0.2">
      <c r="A77" s="8" t="s">
        <v>128</v>
      </c>
      <c r="C77" s="28">
        <v>250000</v>
      </c>
      <c r="D77" s="26"/>
      <c r="E77" s="28">
        <v>249864062500</v>
      </c>
      <c r="F77" s="26"/>
      <c r="G77" s="28">
        <v>249864062500</v>
      </c>
      <c r="H77" s="26"/>
      <c r="I77" s="28">
        <v>0</v>
      </c>
      <c r="J77" s="26"/>
      <c r="K77" s="28">
        <v>250000</v>
      </c>
      <c r="L77" s="26"/>
      <c r="M77" s="28">
        <v>249864062500</v>
      </c>
      <c r="N77" s="26"/>
      <c r="O77" s="28">
        <v>249864062500</v>
      </c>
      <c r="P77" s="26"/>
      <c r="Q77" s="53">
        <v>0</v>
      </c>
      <c r="R77" s="53"/>
    </row>
    <row r="78" spans="1:18" ht="21.75" customHeight="1" x14ac:dyDescent="0.2">
      <c r="A78" s="8" t="s">
        <v>119</v>
      </c>
      <c r="C78" s="28">
        <v>1700000</v>
      </c>
      <c r="D78" s="26"/>
      <c r="E78" s="28">
        <v>1699075625000</v>
      </c>
      <c r="F78" s="26"/>
      <c r="G78" s="28">
        <v>1699075625000</v>
      </c>
      <c r="H78" s="26"/>
      <c r="I78" s="28">
        <v>0</v>
      </c>
      <c r="J78" s="26"/>
      <c r="K78" s="28">
        <v>1700000</v>
      </c>
      <c r="L78" s="26"/>
      <c r="M78" s="28">
        <v>1699075625000</v>
      </c>
      <c r="N78" s="26"/>
      <c r="O78" s="28">
        <v>1699075625000</v>
      </c>
      <c r="P78" s="26"/>
      <c r="Q78" s="53">
        <v>0</v>
      </c>
      <c r="R78" s="53"/>
    </row>
    <row r="79" spans="1:18" ht="21.75" customHeight="1" x14ac:dyDescent="0.2">
      <c r="A79" s="8" t="s">
        <v>112</v>
      </c>
      <c r="C79" s="28">
        <v>5655000</v>
      </c>
      <c r="D79" s="26"/>
      <c r="E79" s="28">
        <v>5491749536593</v>
      </c>
      <c r="F79" s="26"/>
      <c r="G79" s="28">
        <v>5333727860120</v>
      </c>
      <c r="H79" s="26"/>
      <c r="I79" s="28">
        <v>158021676473</v>
      </c>
      <c r="J79" s="26"/>
      <c r="K79" s="28">
        <v>5655000</v>
      </c>
      <c r="L79" s="26"/>
      <c r="M79" s="28">
        <v>5491749536593</v>
      </c>
      <c r="N79" s="26"/>
      <c r="O79" s="28">
        <v>5326124171875</v>
      </c>
      <c r="P79" s="26"/>
      <c r="Q79" s="53">
        <v>165625364718</v>
      </c>
      <c r="R79" s="53"/>
    </row>
    <row r="80" spans="1:18" ht="21.75" customHeight="1" x14ac:dyDescent="0.2">
      <c r="A80" s="8" t="s">
        <v>146</v>
      </c>
      <c r="C80" s="28">
        <v>228899</v>
      </c>
      <c r="D80" s="26"/>
      <c r="E80" s="28">
        <v>206812180696</v>
      </c>
      <c r="F80" s="26"/>
      <c r="G80" s="28">
        <v>204510708862</v>
      </c>
      <c r="H80" s="26"/>
      <c r="I80" s="28">
        <v>2301471834</v>
      </c>
      <c r="J80" s="26"/>
      <c r="K80" s="28">
        <v>228899</v>
      </c>
      <c r="L80" s="26"/>
      <c r="M80" s="28">
        <v>206812180696</v>
      </c>
      <c r="N80" s="26"/>
      <c r="O80" s="28">
        <v>200733641270</v>
      </c>
      <c r="P80" s="26"/>
      <c r="Q80" s="53">
        <v>6078539426</v>
      </c>
      <c r="R80" s="53"/>
    </row>
    <row r="81" spans="1:18" ht="21.75" customHeight="1" x14ac:dyDescent="0.2">
      <c r="A81" s="8" t="s">
        <v>143</v>
      </c>
      <c r="C81" s="28">
        <v>275000</v>
      </c>
      <c r="D81" s="26"/>
      <c r="E81" s="28">
        <v>262649856442</v>
      </c>
      <c r="F81" s="26"/>
      <c r="G81" s="28">
        <v>262649856442</v>
      </c>
      <c r="H81" s="26"/>
      <c r="I81" s="28">
        <v>0</v>
      </c>
      <c r="J81" s="26"/>
      <c r="K81" s="28">
        <v>275000</v>
      </c>
      <c r="L81" s="26"/>
      <c r="M81" s="28">
        <v>262649856442</v>
      </c>
      <c r="N81" s="26"/>
      <c r="O81" s="28">
        <v>256473966409</v>
      </c>
      <c r="P81" s="26"/>
      <c r="Q81" s="53">
        <v>6175890033</v>
      </c>
      <c r="R81" s="53"/>
    </row>
    <row r="82" spans="1:18" ht="21.75" customHeight="1" x14ac:dyDescent="0.2">
      <c r="A82" s="8" t="s">
        <v>149</v>
      </c>
      <c r="C82" s="28">
        <v>1686341</v>
      </c>
      <c r="D82" s="26"/>
      <c r="E82" s="28">
        <v>1579158065597</v>
      </c>
      <c r="F82" s="26"/>
      <c r="G82" s="28">
        <v>1579158065597</v>
      </c>
      <c r="H82" s="26"/>
      <c r="I82" s="28">
        <v>0</v>
      </c>
      <c r="J82" s="26"/>
      <c r="K82" s="28">
        <v>1686341</v>
      </c>
      <c r="L82" s="26"/>
      <c r="M82" s="28">
        <v>1579158065597</v>
      </c>
      <c r="N82" s="26"/>
      <c r="O82" s="28">
        <v>1563365642229</v>
      </c>
      <c r="P82" s="26"/>
      <c r="Q82" s="53">
        <v>15792423368</v>
      </c>
      <c r="R82" s="53"/>
    </row>
    <row r="83" spans="1:18" ht="21.75" customHeight="1" x14ac:dyDescent="0.2">
      <c r="A83" s="11" t="s">
        <v>131</v>
      </c>
      <c r="C83" s="30">
        <v>810000</v>
      </c>
      <c r="D83" s="26"/>
      <c r="E83" s="29">
        <v>728603606250</v>
      </c>
      <c r="F83" s="26"/>
      <c r="G83" s="29">
        <v>728603606250</v>
      </c>
      <c r="H83" s="26"/>
      <c r="I83" s="29">
        <v>0</v>
      </c>
      <c r="J83" s="26"/>
      <c r="K83" s="30">
        <v>810000</v>
      </c>
      <c r="L83" s="26"/>
      <c r="M83" s="29">
        <v>728603606250</v>
      </c>
      <c r="N83" s="26"/>
      <c r="O83" s="29">
        <v>728603606250</v>
      </c>
      <c r="P83" s="26"/>
      <c r="Q83" s="60">
        <v>0</v>
      </c>
      <c r="R83" s="60"/>
    </row>
    <row r="84" spans="1:18" ht="21.75" customHeight="1" x14ac:dyDescent="0.2">
      <c r="A84" s="15" t="s">
        <v>73</v>
      </c>
      <c r="C84" s="30"/>
      <c r="D84" s="26"/>
      <c r="E84" s="31">
        <v>23651141307584</v>
      </c>
      <c r="F84" s="26"/>
      <c r="G84" s="31">
        <v>23513865012672</v>
      </c>
      <c r="H84" s="26"/>
      <c r="I84" s="31">
        <v>137276294911</v>
      </c>
      <c r="J84" s="26"/>
      <c r="K84" s="30"/>
      <c r="L84" s="26"/>
      <c r="M84" s="31">
        <v>23651141307584</v>
      </c>
      <c r="N84" s="26"/>
      <c r="O84" s="31">
        <v>23466102827695</v>
      </c>
      <c r="P84" s="26"/>
      <c r="Q84" s="65">
        <v>185038479900</v>
      </c>
      <c r="R84" s="65"/>
    </row>
  </sheetData>
  <mergeCells count="85">
    <mergeCell ref="Q83:R83"/>
    <mergeCell ref="Q84:R84"/>
    <mergeCell ref="Q78:R78"/>
    <mergeCell ref="Q79:R79"/>
    <mergeCell ref="Q80:R80"/>
    <mergeCell ref="Q81:R81"/>
    <mergeCell ref="Q82:R82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68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</row>
    <row r="2" spans="1:49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</row>
    <row r="3" spans="1:49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</row>
    <row r="4" spans="1:49" ht="14.45" customHeight="1" x14ac:dyDescent="0.2"/>
    <row r="5" spans="1:49" ht="14.45" customHeight="1" x14ac:dyDescent="0.2">
      <c r="A5" s="47" t="s">
        <v>74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</row>
    <row r="6" spans="1:49" ht="14.45" customHeight="1" x14ac:dyDescent="0.2">
      <c r="I6" s="48" t="s">
        <v>7</v>
      </c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C6" s="48" t="s">
        <v>9</v>
      </c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48" t="s">
        <v>75</v>
      </c>
      <c r="B8" s="48"/>
      <c r="C8" s="48"/>
      <c r="D8" s="48"/>
      <c r="E8" s="48"/>
      <c r="F8" s="48"/>
      <c r="G8" s="48"/>
      <c r="I8" s="48" t="s">
        <v>76</v>
      </c>
      <c r="J8" s="48"/>
      <c r="K8" s="48"/>
      <c r="M8" s="48" t="s">
        <v>77</v>
      </c>
      <c r="N8" s="48"/>
      <c r="O8" s="48"/>
      <c r="Q8" s="48" t="s">
        <v>78</v>
      </c>
      <c r="R8" s="48"/>
      <c r="S8" s="48"/>
      <c r="T8" s="48"/>
      <c r="U8" s="48"/>
      <c r="W8" s="48" t="s">
        <v>79</v>
      </c>
      <c r="X8" s="48"/>
      <c r="Y8" s="48"/>
      <c r="Z8" s="48"/>
      <c r="AA8" s="48"/>
      <c r="AC8" s="48" t="s">
        <v>76</v>
      </c>
      <c r="AD8" s="48"/>
      <c r="AE8" s="48"/>
      <c r="AF8" s="48"/>
      <c r="AG8" s="48"/>
      <c r="AI8" s="48" t="s">
        <v>77</v>
      </c>
      <c r="AJ8" s="48"/>
      <c r="AK8" s="48"/>
      <c r="AM8" s="48" t="s">
        <v>78</v>
      </c>
      <c r="AN8" s="48"/>
      <c r="AO8" s="48"/>
      <c r="AQ8" s="48" t="s">
        <v>79</v>
      </c>
      <c r="AR8" s="48"/>
      <c r="AS8" s="48"/>
    </row>
    <row r="9" spans="1:49" ht="14.45" customHeight="1" x14ac:dyDescent="0.2">
      <c r="A9" s="47" t="s">
        <v>80</v>
      </c>
      <c r="B9" s="57"/>
      <c r="C9" s="57"/>
      <c r="D9" s="57"/>
      <c r="E9" s="57"/>
      <c r="F9" s="57"/>
      <c r="G9" s="57"/>
      <c r="H9" s="47"/>
      <c r="I9" s="57"/>
      <c r="J9" s="57"/>
      <c r="K9" s="57"/>
      <c r="L9" s="47"/>
      <c r="M9" s="57"/>
      <c r="N9" s="57"/>
      <c r="O9" s="57"/>
      <c r="P9" s="47"/>
      <c r="Q9" s="57"/>
      <c r="R9" s="57"/>
      <c r="S9" s="57"/>
      <c r="T9" s="57"/>
      <c r="U9" s="57"/>
      <c r="V9" s="47"/>
      <c r="W9" s="57"/>
      <c r="X9" s="57"/>
      <c r="Y9" s="57"/>
      <c r="Z9" s="57"/>
      <c r="AA9" s="57"/>
      <c r="AB9" s="47"/>
      <c r="AC9" s="57"/>
      <c r="AD9" s="57"/>
      <c r="AE9" s="57"/>
      <c r="AF9" s="57"/>
      <c r="AG9" s="57"/>
      <c r="AH9" s="47"/>
      <c r="AI9" s="57"/>
      <c r="AJ9" s="57"/>
      <c r="AK9" s="57"/>
      <c r="AL9" s="47"/>
      <c r="AM9" s="57"/>
      <c r="AN9" s="57"/>
      <c r="AO9" s="57"/>
      <c r="AP9" s="47"/>
      <c r="AQ9" s="57"/>
      <c r="AR9" s="57"/>
      <c r="AS9" s="57"/>
      <c r="AT9" s="47"/>
      <c r="AU9" s="47"/>
      <c r="AV9" s="47"/>
      <c r="AW9" s="47"/>
    </row>
    <row r="10" spans="1:49" ht="14.45" customHeight="1" x14ac:dyDescent="0.2">
      <c r="C10" s="48" t="s">
        <v>7</v>
      </c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Y10" s="48" t="s">
        <v>9</v>
      </c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</row>
    <row r="11" spans="1:49" ht="14.45" customHeight="1" x14ac:dyDescent="0.2">
      <c r="A11" s="2" t="s">
        <v>75</v>
      </c>
      <c r="C11" s="4" t="s">
        <v>81</v>
      </c>
      <c r="D11" s="3"/>
      <c r="E11" s="4" t="s">
        <v>82</v>
      </c>
      <c r="F11" s="3"/>
      <c r="G11" s="49" t="s">
        <v>83</v>
      </c>
      <c r="H11" s="49"/>
      <c r="I11" s="49"/>
      <c r="J11" s="3"/>
      <c r="K11" s="49" t="s">
        <v>84</v>
      </c>
      <c r="L11" s="49"/>
      <c r="M11" s="49"/>
      <c r="N11" s="3"/>
      <c r="O11" s="49" t="s">
        <v>77</v>
      </c>
      <c r="P11" s="49"/>
      <c r="Q11" s="49"/>
      <c r="R11" s="3"/>
      <c r="S11" s="49" t="s">
        <v>78</v>
      </c>
      <c r="T11" s="49"/>
      <c r="U11" s="49"/>
      <c r="V11" s="49"/>
      <c r="W11" s="49"/>
      <c r="Y11" s="49" t="s">
        <v>81</v>
      </c>
      <c r="Z11" s="49"/>
      <c r="AA11" s="49"/>
      <c r="AB11" s="49"/>
      <c r="AC11" s="49"/>
      <c r="AD11" s="3"/>
      <c r="AE11" s="49" t="s">
        <v>82</v>
      </c>
      <c r="AF11" s="49"/>
      <c r="AG11" s="49"/>
      <c r="AH11" s="49"/>
      <c r="AI11" s="49"/>
      <c r="AJ11" s="3"/>
      <c r="AK11" s="49" t="s">
        <v>83</v>
      </c>
      <c r="AL11" s="49"/>
      <c r="AM11" s="49"/>
      <c r="AN11" s="3"/>
      <c r="AO11" s="49" t="s">
        <v>84</v>
      </c>
      <c r="AP11" s="49"/>
      <c r="AQ11" s="49"/>
      <c r="AR11" s="3"/>
      <c r="AS11" s="49" t="s">
        <v>77</v>
      </c>
      <c r="AT11" s="49"/>
      <c r="AU11" s="3"/>
      <c r="AV11" s="4" t="s">
        <v>78</v>
      </c>
    </row>
    <row r="12" spans="1:49" ht="14.45" customHeight="1" x14ac:dyDescent="0.2">
      <c r="A12" s="47" t="s">
        <v>85</v>
      </c>
      <c r="B12" s="47"/>
      <c r="C12" s="57"/>
      <c r="D12" s="47"/>
      <c r="E12" s="57"/>
      <c r="F12" s="47"/>
      <c r="G12" s="57"/>
      <c r="H12" s="57"/>
      <c r="I12" s="57"/>
      <c r="J12" s="47"/>
      <c r="K12" s="57"/>
      <c r="L12" s="57"/>
      <c r="M12" s="57"/>
      <c r="N12" s="47"/>
      <c r="O12" s="57"/>
      <c r="P12" s="57"/>
      <c r="Q12" s="57"/>
      <c r="R12" s="47"/>
      <c r="S12" s="57"/>
      <c r="T12" s="57"/>
      <c r="U12" s="57"/>
      <c r="V12" s="57"/>
      <c r="W12" s="57"/>
      <c r="X12" s="47"/>
      <c r="Y12" s="57"/>
      <c r="Z12" s="57"/>
      <c r="AA12" s="57"/>
      <c r="AB12" s="57"/>
      <c r="AC12" s="57"/>
      <c r="AD12" s="47"/>
      <c r="AE12" s="57"/>
      <c r="AF12" s="57"/>
      <c r="AG12" s="57"/>
      <c r="AH12" s="57"/>
      <c r="AI12" s="57"/>
      <c r="AJ12" s="47"/>
      <c r="AK12" s="57"/>
      <c r="AL12" s="57"/>
      <c r="AM12" s="57"/>
      <c r="AN12" s="47"/>
      <c r="AO12" s="57"/>
      <c r="AP12" s="57"/>
      <c r="AQ12" s="57"/>
      <c r="AR12" s="47"/>
      <c r="AS12" s="57"/>
      <c r="AT12" s="57"/>
      <c r="AU12" s="47"/>
      <c r="AV12" s="57"/>
      <c r="AW12" s="47"/>
    </row>
    <row r="13" spans="1:49" ht="14.45" customHeight="1" x14ac:dyDescent="0.2">
      <c r="C13" s="48" t="s">
        <v>7</v>
      </c>
      <c r="D13" s="48"/>
      <c r="E13" s="48"/>
      <c r="F13" s="48"/>
      <c r="G13" s="48"/>
      <c r="H13" s="48"/>
      <c r="I13" s="48"/>
      <c r="J13" s="48"/>
      <c r="K13" s="48"/>
      <c r="L13" s="48"/>
      <c r="M13" s="48"/>
      <c r="O13" s="48" t="s">
        <v>9</v>
      </c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</row>
    <row r="14" spans="1:49" ht="14.45" customHeight="1" x14ac:dyDescent="0.2">
      <c r="A14" s="2" t="s">
        <v>75</v>
      </c>
      <c r="C14" s="4" t="s">
        <v>82</v>
      </c>
      <c r="D14" s="3"/>
      <c r="E14" s="4" t="s">
        <v>84</v>
      </c>
      <c r="F14" s="3"/>
      <c r="G14" s="49" t="s">
        <v>77</v>
      </c>
      <c r="H14" s="49"/>
      <c r="I14" s="49"/>
      <c r="J14" s="3"/>
      <c r="K14" s="49" t="s">
        <v>78</v>
      </c>
      <c r="L14" s="49"/>
      <c r="M14" s="49"/>
      <c r="O14" s="49" t="s">
        <v>82</v>
      </c>
      <c r="P14" s="49"/>
      <c r="Q14" s="49"/>
      <c r="R14" s="49"/>
      <c r="S14" s="49"/>
      <c r="T14" s="3"/>
      <c r="U14" s="49" t="s">
        <v>84</v>
      </c>
      <c r="V14" s="49"/>
      <c r="W14" s="49"/>
      <c r="X14" s="49"/>
      <c r="Y14" s="49"/>
      <c r="Z14" s="3"/>
      <c r="AA14" s="49" t="s">
        <v>77</v>
      </c>
      <c r="AB14" s="49"/>
      <c r="AC14" s="49"/>
      <c r="AD14" s="49"/>
      <c r="AE14" s="49"/>
      <c r="AF14" s="3"/>
      <c r="AG14" s="49" t="s">
        <v>78</v>
      </c>
      <c r="AH14" s="49"/>
      <c r="AI14" s="49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5"/>
  <sheetViews>
    <sheetView rightToLeft="1" view="pageBreakPreview" zoomScaleNormal="100" zoomScaleSheetLayoutView="100" workbookViewId="0">
      <selection activeCell="U19" sqref="U19"/>
    </sheetView>
  </sheetViews>
  <sheetFormatPr defaultRowHeight="12.75" x14ac:dyDescent="0.2"/>
  <cols>
    <col min="1" max="1" width="6.140625" bestFit="1" customWidth="1"/>
    <col min="2" max="2" width="22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8.42578125" bestFit="1" customWidth="1"/>
    <col min="8" max="8" width="1.28515625" customWidth="1"/>
    <col min="9" max="9" width="18.42578125" bestFit="1" customWidth="1"/>
    <col min="10" max="10" width="1.28515625" customWidth="1"/>
    <col min="11" max="11" width="12.5703125" bestFit="1" customWidth="1"/>
    <col min="12" max="12" width="1.28515625" customWidth="1"/>
    <col min="13" max="13" width="18" bestFit="1" customWidth="1"/>
    <col min="14" max="14" width="1.28515625" customWidth="1"/>
    <col min="15" max="15" width="13.28515625" bestFit="1" customWidth="1"/>
    <col min="16" max="16" width="1.28515625" customWidth="1"/>
    <col min="17" max="17" width="18.42578125" bestFit="1" customWidth="1"/>
    <col min="18" max="18" width="1.28515625" customWidth="1"/>
    <col min="19" max="19" width="12.5703125" bestFit="1" customWidth="1"/>
    <col min="20" max="20" width="1.28515625" customWidth="1"/>
    <col min="21" max="21" width="23.7109375" bestFit="1" customWidth="1"/>
    <col min="22" max="22" width="1.28515625" customWidth="1"/>
    <col min="23" max="23" width="18.42578125" bestFit="1" customWidth="1"/>
    <col min="24" max="24" width="1.28515625" customWidth="1"/>
    <col min="25" max="25" width="19.42578125" bestFit="1" customWidth="1"/>
    <col min="26" max="26" width="1.28515625" customWidth="1"/>
    <col min="27" max="27" width="19.85546875" bestFit="1" customWidth="1"/>
    <col min="28" max="28" width="0.28515625" customWidth="1"/>
  </cols>
  <sheetData>
    <row r="1" spans="1:27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</row>
    <row r="2" spans="1:27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</row>
    <row r="3" spans="1:27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</row>
    <row r="4" spans="1:27" ht="14.45" customHeight="1" x14ac:dyDescent="0.2"/>
    <row r="5" spans="1:27" ht="14.45" customHeight="1" x14ac:dyDescent="0.2">
      <c r="A5" s="1" t="s">
        <v>86</v>
      </c>
      <c r="B5" s="47" t="s">
        <v>87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</row>
    <row r="6" spans="1:27" ht="14.45" customHeight="1" x14ac:dyDescent="0.2">
      <c r="E6" s="48" t="s">
        <v>7</v>
      </c>
      <c r="F6" s="48"/>
      <c r="G6" s="48"/>
      <c r="H6" s="48"/>
      <c r="I6" s="48"/>
      <c r="K6" s="48" t="s">
        <v>8</v>
      </c>
      <c r="L6" s="48"/>
      <c r="M6" s="48"/>
      <c r="N6" s="48"/>
      <c r="O6" s="48"/>
      <c r="P6" s="48"/>
      <c r="Q6" s="48"/>
      <c r="S6" s="48" t="s">
        <v>9</v>
      </c>
      <c r="T6" s="48"/>
      <c r="U6" s="48"/>
      <c r="V6" s="48"/>
      <c r="W6" s="48"/>
      <c r="X6" s="48"/>
      <c r="Y6" s="48"/>
      <c r="Z6" s="48"/>
      <c r="AA6" s="48"/>
    </row>
    <row r="7" spans="1:27" ht="14.45" customHeight="1" x14ac:dyDescent="0.2">
      <c r="E7" s="3"/>
      <c r="F7" s="3"/>
      <c r="G7" s="3"/>
      <c r="H7" s="3"/>
      <c r="I7" s="3"/>
      <c r="K7" s="49" t="s">
        <v>88</v>
      </c>
      <c r="L7" s="49"/>
      <c r="M7" s="49"/>
      <c r="N7" s="3"/>
      <c r="O7" s="49" t="s">
        <v>89</v>
      </c>
      <c r="P7" s="49"/>
      <c r="Q7" s="49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48" t="s">
        <v>90</v>
      </c>
      <c r="B8" s="48"/>
      <c r="D8" s="48" t="s">
        <v>91</v>
      </c>
      <c r="E8" s="48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92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50" t="s">
        <v>93</v>
      </c>
      <c r="B9" s="50"/>
      <c r="D9" s="51">
        <v>17636000</v>
      </c>
      <c r="E9" s="51"/>
      <c r="F9" s="26"/>
      <c r="G9" s="27">
        <v>109975375185</v>
      </c>
      <c r="H9" s="26"/>
      <c r="I9" s="27">
        <v>171033908000</v>
      </c>
      <c r="J9" s="26"/>
      <c r="K9" s="27">
        <v>0</v>
      </c>
      <c r="L9" s="26"/>
      <c r="M9" s="27">
        <v>0</v>
      </c>
      <c r="N9" s="26"/>
      <c r="O9" s="27">
        <v>-17636000</v>
      </c>
      <c r="P9" s="26"/>
      <c r="Q9" s="27">
        <v>171033928000</v>
      </c>
      <c r="R9" s="26"/>
      <c r="S9" s="27">
        <v>0</v>
      </c>
      <c r="T9" s="26"/>
      <c r="U9" s="27">
        <v>0</v>
      </c>
      <c r="V9" s="26"/>
      <c r="W9" s="27">
        <v>0</v>
      </c>
      <c r="X9" s="26"/>
      <c r="Y9" s="27">
        <v>0</v>
      </c>
      <c r="AA9" s="7">
        <v>0</v>
      </c>
    </row>
    <row r="10" spans="1:27" ht="21.75" customHeight="1" x14ac:dyDescent="0.2">
      <c r="A10" s="52" t="s">
        <v>94</v>
      </c>
      <c r="B10" s="52"/>
      <c r="D10" s="53">
        <v>115000</v>
      </c>
      <c r="E10" s="53"/>
      <c r="F10" s="26"/>
      <c r="G10" s="28">
        <v>29612310473</v>
      </c>
      <c r="H10" s="26"/>
      <c r="I10" s="28">
        <v>29677140223.5</v>
      </c>
      <c r="J10" s="26"/>
      <c r="K10" s="28">
        <v>0</v>
      </c>
      <c r="L10" s="26"/>
      <c r="M10" s="28">
        <v>0</v>
      </c>
      <c r="N10" s="26"/>
      <c r="O10" s="28">
        <v>0</v>
      </c>
      <c r="P10" s="26"/>
      <c r="Q10" s="28">
        <v>0</v>
      </c>
      <c r="R10" s="26"/>
      <c r="S10" s="28">
        <v>115000</v>
      </c>
      <c r="T10" s="26"/>
      <c r="U10" s="28">
        <v>436704</v>
      </c>
      <c r="V10" s="26"/>
      <c r="W10" s="28">
        <v>29612310473</v>
      </c>
      <c r="X10" s="26"/>
      <c r="Y10" s="28">
        <v>50105451792</v>
      </c>
      <c r="AA10" s="10">
        <v>0.13</v>
      </c>
    </row>
    <row r="11" spans="1:27" ht="21.75" customHeight="1" x14ac:dyDescent="0.2">
      <c r="A11" s="52" t="s">
        <v>95</v>
      </c>
      <c r="B11" s="52"/>
      <c r="D11" s="53">
        <v>2500000</v>
      </c>
      <c r="E11" s="53"/>
      <c r="F11" s="26"/>
      <c r="G11" s="28">
        <v>25029000000</v>
      </c>
      <c r="H11" s="26"/>
      <c r="I11" s="28">
        <v>40272160500</v>
      </c>
      <c r="J11" s="26"/>
      <c r="K11" s="28">
        <v>0</v>
      </c>
      <c r="L11" s="26"/>
      <c r="M11" s="28">
        <v>0</v>
      </c>
      <c r="N11" s="26"/>
      <c r="O11" s="28">
        <v>0</v>
      </c>
      <c r="P11" s="26"/>
      <c r="Q11" s="28">
        <v>0</v>
      </c>
      <c r="R11" s="26"/>
      <c r="S11" s="28">
        <v>2500000</v>
      </c>
      <c r="T11" s="26"/>
      <c r="U11" s="28">
        <v>22050</v>
      </c>
      <c r="V11" s="26"/>
      <c r="W11" s="28">
        <v>25029000000</v>
      </c>
      <c r="X11" s="26"/>
      <c r="Y11" s="28">
        <v>54998212500</v>
      </c>
      <c r="AA11" s="10">
        <v>0.14000000000000001</v>
      </c>
    </row>
    <row r="12" spans="1:27" ht="21.75" customHeight="1" x14ac:dyDescent="0.2">
      <c r="A12" s="52" t="s">
        <v>96</v>
      </c>
      <c r="B12" s="52"/>
      <c r="D12" s="53">
        <v>5181000</v>
      </c>
      <c r="E12" s="53"/>
      <c r="F12" s="26"/>
      <c r="G12" s="28">
        <v>100217784958</v>
      </c>
      <c r="H12" s="26"/>
      <c r="I12" s="28">
        <v>88737659877.899994</v>
      </c>
      <c r="J12" s="26"/>
      <c r="K12" s="28">
        <v>0</v>
      </c>
      <c r="L12" s="26"/>
      <c r="M12" s="28">
        <v>0</v>
      </c>
      <c r="N12" s="26"/>
      <c r="O12" s="28">
        <v>0</v>
      </c>
      <c r="P12" s="26"/>
      <c r="Q12" s="28">
        <v>0</v>
      </c>
      <c r="R12" s="26"/>
      <c r="S12" s="28">
        <v>5181000</v>
      </c>
      <c r="T12" s="26"/>
      <c r="U12" s="28">
        <v>19354</v>
      </c>
      <c r="V12" s="26"/>
      <c r="W12" s="28">
        <v>100217784958</v>
      </c>
      <c r="X12" s="26"/>
      <c r="Y12" s="28">
        <v>100042445929.8</v>
      </c>
      <c r="AA12" s="10">
        <v>0.25</v>
      </c>
    </row>
    <row r="13" spans="1:27" ht="21.75" customHeight="1" x14ac:dyDescent="0.2">
      <c r="A13" s="52" t="s">
        <v>97</v>
      </c>
      <c r="B13" s="52"/>
      <c r="D13" s="53">
        <v>285000</v>
      </c>
      <c r="E13" s="53"/>
      <c r="F13" s="26"/>
      <c r="G13" s="28">
        <v>15899256246</v>
      </c>
      <c r="H13" s="26"/>
      <c r="I13" s="28">
        <v>40578567216</v>
      </c>
      <c r="J13" s="26"/>
      <c r="K13" s="28">
        <v>0</v>
      </c>
      <c r="L13" s="26"/>
      <c r="M13" s="28">
        <v>0</v>
      </c>
      <c r="N13" s="26"/>
      <c r="O13" s="28">
        <v>0</v>
      </c>
      <c r="P13" s="26"/>
      <c r="Q13" s="28">
        <v>0</v>
      </c>
      <c r="R13" s="26"/>
      <c r="S13" s="28">
        <v>285000</v>
      </c>
      <c r="T13" s="26"/>
      <c r="U13" s="28">
        <v>116872</v>
      </c>
      <c r="V13" s="26"/>
      <c r="W13" s="28">
        <v>15899256246</v>
      </c>
      <c r="X13" s="26"/>
      <c r="Y13" s="28">
        <v>33268549776</v>
      </c>
      <c r="AA13" s="10">
        <v>0.08</v>
      </c>
    </row>
    <row r="14" spans="1:27" ht="21.75" customHeight="1" x14ac:dyDescent="0.2">
      <c r="A14" s="52" t="s">
        <v>98</v>
      </c>
      <c r="B14" s="52"/>
      <c r="D14" s="53">
        <v>8873100</v>
      </c>
      <c r="E14" s="53"/>
      <c r="F14" s="26"/>
      <c r="G14" s="28">
        <v>100115836808</v>
      </c>
      <c r="H14" s="26"/>
      <c r="I14" s="28">
        <v>117608011492.95</v>
      </c>
      <c r="J14" s="26"/>
      <c r="K14" s="28">
        <v>0</v>
      </c>
      <c r="L14" s="26"/>
      <c r="M14" s="28">
        <v>0</v>
      </c>
      <c r="N14" s="26"/>
      <c r="O14" s="28">
        <v>0</v>
      </c>
      <c r="P14" s="26"/>
      <c r="Q14" s="28">
        <v>0</v>
      </c>
      <c r="R14" s="26"/>
      <c r="S14" s="28">
        <v>8873100</v>
      </c>
      <c r="T14" s="26"/>
      <c r="U14" s="28">
        <v>17749</v>
      </c>
      <c r="V14" s="26"/>
      <c r="W14" s="28">
        <v>100115836808</v>
      </c>
      <c r="X14" s="26"/>
      <c r="Y14" s="28">
        <v>157126428000.63</v>
      </c>
      <c r="AA14" s="10">
        <v>0.39</v>
      </c>
    </row>
    <row r="15" spans="1:27" ht="21.75" customHeight="1" x14ac:dyDescent="0.2">
      <c r="A15" s="52" t="s">
        <v>99</v>
      </c>
      <c r="B15" s="52"/>
      <c r="D15" s="53">
        <v>3308659</v>
      </c>
      <c r="E15" s="53"/>
      <c r="F15" s="26"/>
      <c r="G15" s="28">
        <v>79999983034</v>
      </c>
      <c r="H15" s="26"/>
      <c r="I15" s="28">
        <v>88803592306.422394</v>
      </c>
      <c r="J15" s="26"/>
      <c r="K15" s="28">
        <v>0</v>
      </c>
      <c r="L15" s="26"/>
      <c r="M15" s="28">
        <v>0</v>
      </c>
      <c r="N15" s="26"/>
      <c r="O15" s="28">
        <v>0</v>
      </c>
      <c r="P15" s="26"/>
      <c r="Q15" s="28">
        <v>0</v>
      </c>
      <c r="R15" s="26"/>
      <c r="S15" s="28">
        <v>3308659</v>
      </c>
      <c r="T15" s="26"/>
      <c r="U15" s="28">
        <v>21834</v>
      </c>
      <c r="V15" s="26"/>
      <c r="W15" s="28">
        <v>79999983034</v>
      </c>
      <c r="X15" s="26"/>
      <c r="Y15" s="28">
        <v>72154571093.272797</v>
      </c>
      <c r="AA15" s="10">
        <v>0.18</v>
      </c>
    </row>
    <row r="16" spans="1:27" ht="21.75" customHeight="1" x14ac:dyDescent="0.2">
      <c r="A16" s="52" t="s">
        <v>100</v>
      </c>
      <c r="B16" s="52"/>
      <c r="D16" s="53">
        <v>6018326</v>
      </c>
      <c r="E16" s="53"/>
      <c r="F16" s="26"/>
      <c r="G16" s="28">
        <v>99998640828</v>
      </c>
      <c r="H16" s="26"/>
      <c r="I16" s="28">
        <v>104809609497.437</v>
      </c>
      <c r="J16" s="26"/>
      <c r="K16" s="28">
        <v>0</v>
      </c>
      <c r="L16" s="26"/>
      <c r="M16" s="28">
        <v>0</v>
      </c>
      <c r="N16" s="26"/>
      <c r="O16" s="28">
        <v>0</v>
      </c>
      <c r="P16" s="26"/>
      <c r="Q16" s="28">
        <v>0</v>
      </c>
      <c r="R16" s="26"/>
      <c r="S16" s="28">
        <v>6018326</v>
      </c>
      <c r="T16" s="26"/>
      <c r="U16" s="28">
        <v>14276</v>
      </c>
      <c r="V16" s="26"/>
      <c r="W16" s="28">
        <v>99998640828</v>
      </c>
      <c r="X16" s="26"/>
      <c r="Y16" s="28">
        <v>85814520829.628799</v>
      </c>
      <c r="AA16" s="10">
        <v>0.22</v>
      </c>
    </row>
    <row r="17" spans="1:27" ht="21.75" customHeight="1" x14ac:dyDescent="0.2">
      <c r="A17" s="52" t="s">
        <v>101</v>
      </c>
      <c r="B17" s="52"/>
      <c r="D17" s="53">
        <v>24633181</v>
      </c>
      <c r="E17" s="53"/>
      <c r="F17" s="26"/>
      <c r="G17" s="28">
        <v>249999993002</v>
      </c>
      <c r="H17" s="26"/>
      <c r="I17" s="28">
        <v>271777865973</v>
      </c>
      <c r="J17" s="26"/>
      <c r="K17" s="28">
        <v>0</v>
      </c>
      <c r="L17" s="26"/>
      <c r="M17" s="28">
        <v>0</v>
      </c>
      <c r="N17" s="26"/>
      <c r="O17" s="28">
        <v>0</v>
      </c>
      <c r="P17" s="26"/>
      <c r="Q17" s="28">
        <v>0</v>
      </c>
      <c r="R17" s="26"/>
      <c r="S17" s="28">
        <v>24633181</v>
      </c>
      <c r="T17" s="26"/>
      <c r="U17" s="28">
        <v>9020</v>
      </c>
      <c r="V17" s="26"/>
      <c r="W17" s="28">
        <v>249999993002</v>
      </c>
      <c r="X17" s="26"/>
      <c r="Y17" s="28">
        <v>222191272620</v>
      </c>
      <c r="AA17" s="10">
        <v>0.56000000000000005</v>
      </c>
    </row>
    <row r="18" spans="1:27" ht="21.75" customHeight="1" x14ac:dyDescent="0.2">
      <c r="A18" s="54" t="s">
        <v>102</v>
      </c>
      <c r="B18" s="54"/>
      <c r="D18" s="55">
        <v>0</v>
      </c>
      <c r="E18" s="55"/>
      <c r="F18" s="26"/>
      <c r="G18" s="29">
        <v>0</v>
      </c>
      <c r="H18" s="26"/>
      <c r="I18" s="29">
        <v>0</v>
      </c>
      <c r="J18" s="26"/>
      <c r="K18" s="30">
        <v>22536000</v>
      </c>
      <c r="L18" s="26"/>
      <c r="M18" s="29">
        <v>222704368276</v>
      </c>
      <c r="N18" s="26"/>
      <c r="O18" s="30">
        <v>0</v>
      </c>
      <c r="P18" s="26"/>
      <c r="Q18" s="29">
        <v>0</v>
      </c>
      <c r="R18" s="26"/>
      <c r="S18" s="30">
        <v>22536000</v>
      </c>
      <c r="T18" s="26"/>
      <c r="U18" s="30">
        <v>13380</v>
      </c>
      <c r="V18" s="26"/>
      <c r="W18" s="29">
        <v>222704368276</v>
      </c>
      <c r="X18" s="26"/>
      <c r="Y18" s="29">
        <v>300838157136</v>
      </c>
      <c r="AA18" s="14">
        <v>0.75</v>
      </c>
    </row>
    <row r="19" spans="1:27" ht="21.75" customHeight="1" x14ac:dyDescent="0.2">
      <c r="A19" s="56" t="s">
        <v>73</v>
      </c>
      <c r="B19" s="56"/>
      <c r="D19" s="55"/>
      <c r="E19" s="55"/>
      <c r="F19" s="26"/>
      <c r="G19" s="31">
        <v>810848180534</v>
      </c>
      <c r="H19" s="26"/>
      <c r="I19" s="31">
        <v>953298515087.20898</v>
      </c>
      <c r="J19" s="26"/>
      <c r="K19" s="30"/>
      <c r="L19" s="26"/>
      <c r="M19" s="31">
        <v>222704368276</v>
      </c>
      <c r="N19" s="26"/>
      <c r="O19" s="30"/>
      <c r="P19" s="26"/>
      <c r="Q19" s="31">
        <v>171033928000</v>
      </c>
      <c r="R19" s="26"/>
      <c r="S19" s="30"/>
      <c r="T19" s="26"/>
      <c r="U19" s="30"/>
      <c r="V19" s="26"/>
      <c r="W19" s="31">
        <v>923577173625</v>
      </c>
      <c r="X19" s="26"/>
      <c r="Y19" s="31">
        <v>1076539609677.33</v>
      </c>
      <c r="AA19" s="17">
        <v>2.7</v>
      </c>
    </row>
    <row r="22" spans="1:27" x14ac:dyDescent="0.2">
      <c r="W22" s="26">
        <f>W19-Y22</f>
        <v>0</v>
      </c>
      <c r="Y22">
        <v>923577173625</v>
      </c>
    </row>
    <row r="23" spans="1:27" x14ac:dyDescent="0.2">
      <c r="Y23">
        <v>152962436050</v>
      </c>
    </row>
    <row r="24" spans="1:27" x14ac:dyDescent="0.2">
      <c r="Y24">
        <f>SUM(Y22:Y23)</f>
        <v>1076539609675</v>
      </c>
    </row>
    <row r="25" spans="1:27" x14ac:dyDescent="0.2">
      <c r="Y25" s="26">
        <f>Y19-Y24</f>
        <v>2.3299560546875</v>
      </c>
    </row>
  </sheetData>
  <mergeCells count="33">
    <mergeCell ref="A19:B19"/>
    <mergeCell ref="D19:E19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5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31"/>
  <sheetViews>
    <sheetView rightToLeft="1" view="pageBreakPreview" topLeftCell="K4" zoomScale="115" zoomScaleNormal="100" zoomScaleSheetLayoutView="115" workbookViewId="0">
      <selection activeCell="N26" sqref="N2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1.85546875" bestFit="1" customWidth="1"/>
    <col min="17" max="17" width="1.28515625" customWidth="1"/>
    <col min="18" max="18" width="20.42578125" bestFit="1" customWidth="1"/>
    <col min="19" max="19" width="1.28515625" customWidth="1"/>
    <col min="20" max="20" width="20.42578125" bestFit="1" customWidth="1"/>
    <col min="21" max="21" width="1.28515625" customWidth="1"/>
    <col min="22" max="22" width="10.85546875" bestFit="1" customWidth="1"/>
    <col min="23" max="23" width="1.28515625" customWidth="1"/>
    <col min="24" max="24" width="19.14062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11.85546875" bestFit="1" customWidth="1"/>
    <col min="31" max="31" width="1.28515625" customWidth="1"/>
    <col min="32" max="32" width="17.5703125" bestFit="1" customWidth="1"/>
    <col min="33" max="33" width="1.28515625" customWidth="1"/>
    <col min="34" max="34" width="20.42578125" bestFit="1" customWidth="1"/>
    <col min="35" max="35" width="1.28515625" customWidth="1"/>
    <col min="36" max="36" width="20.42578125" bestFit="1" customWidth="1"/>
    <col min="37" max="37" width="1.28515625" customWidth="1"/>
    <col min="38" max="38" width="19.85546875" bestFit="1" customWidth="1"/>
    <col min="39" max="39" width="0.28515625" customWidth="1"/>
  </cols>
  <sheetData>
    <row r="1" spans="1:38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</row>
    <row r="2" spans="1:38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</row>
    <row r="3" spans="1:38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</row>
    <row r="4" spans="1:38" ht="14.45" customHeight="1" x14ac:dyDescent="0.2"/>
    <row r="5" spans="1:38" ht="14.45" customHeight="1" x14ac:dyDescent="0.2">
      <c r="A5" s="1" t="s">
        <v>103</v>
      </c>
      <c r="B5" s="47" t="s">
        <v>104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</row>
    <row r="6" spans="1:38" ht="14.45" customHeight="1" x14ac:dyDescent="0.2">
      <c r="A6" s="48" t="s">
        <v>105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 t="s">
        <v>7</v>
      </c>
      <c r="Q6" s="48"/>
      <c r="R6" s="48"/>
      <c r="S6" s="48"/>
      <c r="T6" s="48"/>
      <c r="V6" s="48" t="s">
        <v>8</v>
      </c>
      <c r="W6" s="48"/>
      <c r="X6" s="48"/>
      <c r="Y6" s="48"/>
      <c r="Z6" s="48"/>
      <c r="AA6" s="48"/>
      <c r="AB6" s="48"/>
      <c r="AD6" s="48" t="s">
        <v>9</v>
      </c>
      <c r="AE6" s="48"/>
      <c r="AF6" s="48"/>
      <c r="AG6" s="48"/>
      <c r="AH6" s="48"/>
      <c r="AI6" s="48"/>
      <c r="AJ6" s="48"/>
      <c r="AK6" s="48"/>
      <c r="AL6" s="48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49" t="s">
        <v>10</v>
      </c>
      <c r="W7" s="49"/>
      <c r="X7" s="49"/>
      <c r="Y7" s="3"/>
      <c r="Z7" s="49" t="s">
        <v>11</v>
      </c>
      <c r="AA7" s="49"/>
      <c r="AB7" s="49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48" t="s">
        <v>106</v>
      </c>
      <c r="B8" s="48"/>
      <c r="D8" s="2" t="s">
        <v>107</v>
      </c>
      <c r="F8" s="2" t="s">
        <v>108</v>
      </c>
      <c r="H8" s="2" t="s">
        <v>109</v>
      </c>
      <c r="J8" s="2" t="s">
        <v>110</v>
      </c>
      <c r="L8" s="2" t="s">
        <v>111</v>
      </c>
      <c r="N8" s="2" t="s">
        <v>79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50" t="s">
        <v>112</v>
      </c>
      <c r="B9" s="50"/>
      <c r="D9" s="5" t="s">
        <v>113</v>
      </c>
      <c r="F9" s="5" t="s">
        <v>113</v>
      </c>
      <c r="H9" s="5" t="s">
        <v>114</v>
      </c>
      <c r="J9" s="5" t="s">
        <v>115</v>
      </c>
      <c r="L9" s="7">
        <v>19</v>
      </c>
      <c r="N9" s="39">
        <v>0.36104332449160037</v>
      </c>
      <c r="P9" s="6">
        <v>3275000</v>
      </c>
      <c r="R9" s="6">
        <v>3268891167221</v>
      </c>
      <c r="T9" s="6">
        <v>2953500985120</v>
      </c>
      <c r="V9" s="6">
        <v>2380000</v>
      </c>
      <c r="X9" s="6">
        <v>2380226875000</v>
      </c>
      <c r="Z9" s="6">
        <v>0</v>
      </c>
      <c r="AB9" s="6">
        <v>0</v>
      </c>
      <c r="AD9" s="6">
        <v>5655000</v>
      </c>
      <c r="AF9" s="6">
        <v>971660</v>
      </c>
      <c r="AH9" s="6">
        <v>5649118042221</v>
      </c>
      <c r="AJ9" s="6">
        <v>5491749536593</v>
      </c>
      <c r="AL9" s="7">
        <v>13.77</v>
      </c>
    </row>
    <row r="10" spans="1:38" ht="21.75" customHeight="1" x14ac:dyDescent="0.2">
      <c r="A10" s="52" t="s">
        <v>116</v>
      </c>
      <c r="B10" s="52"/>
      <c r="D10" s="8" t="s">
        <v>113</v>
      </c>
      <c r="F10" s="8" t="s">
        <v>113</v>
      </c>
      <c r="H10" s="8" t="s">
        <v>117</v>
      </c>
      <c r="J10" s="8" t="s">
        <v>118</v>
      </c>
      <c r="L10" s="10">
        <v>0</v>
      </c>
      <c r="N10" s="40">
        <v>0</v>
      </c>
      <c r="P10" s="9">
        <v>350037</v>
      </c>
      <c r="R10" s="9">
        <v>199539825033</v>
      </c>
      <c r="T10" s="9">
        <v>287049190586</v>
      </c>
      <c r="V10" s="9">
        <v>0</v>
      </c>
      <c r="X10" s="9">
        <v>0</v>
      </c>
      <c r="Z10" s="9">
        <v>0</v>
      </c>
      <c r="AB10" s="9">
        <v>0</v>
      </c>
      <c r="AD10" s="9">
        <v>350037</v>
      </c>
      <c r="AF10" s="9">
        <v>830510</v>
      </c>
      <c r="AH10" s="9">
        <v>199539825033</v>
      </c>
      <c r="AJ10" s="9">
        <v>290551155726</v>
      </c>
      <c r="AL10" s="10">
        <v>0.73</v>
      </c>
    </row>
    <row r="11" spans="1:38" ht="21.75" customHeight="1" x14ac:dyDescent="0.2">
      <c r="A11" s="52" t="s">
        <v>119</v>
      </c>
      <c r="B11" s="52"/>
      <c r="D11" s="8" t="s">
        <v>113</v>
      </c>
      <c r="F11" s="8" t="s">
        <v>113</v>
      </c>
      <c r="H11" s="8" t="s">
        <v>120</v>
      </c>
      <c r="J11" s="8" t="s">
        <v>121</v>
      </c>
      <c r="L11" s="10">
        <v>23</v>
      </c>
      <c r="N11" s="41">
        <v>0.38</v>
      </c>
      <c r="P11" s="9">
        <v>1700000</v>
      </c>
      <c r="R11" s="9">
        <v>1700000000000</v>
      </c>
      <c r="T11" s="9">
        <v>1699075625000</v>
      </c>
      <c r="V11" s="9">
        <v>0</v>
      </c>
      <c r="X11" s="9">
        <v>0</v>
      </c>
      <c r="Z11" s="9">
        <v>0</v>
      </c>
      <c r="AB11" s="9">
        <v>0</v>
      </c>
      <c r="AD11" s="9">
        <v>1700000</v>
      </c>
      <c r="AF11" s="9">
        <v>1000000</v>
      </c>
      <c r="AH11" s="9">
        <v>1700000000000</v>
      </c>
      <c r="AJ11" s="9">
        <v>1699075625000</v>
      </c>
      <c r="AL11" s="10">
        <v>4.26</v>
      </c>
    </row>
    <row r="12" spans="1:38" ht="21.75" customHeight="1" x14ac:dyDescent="0.2">
      <c r="A12" s="52" t="s">
        <v>122</v>
      </c>
      <c r="B12" s="52"/>
      <c r="D12" s="8" t="s">
        <v>113</v>
      </c>
      <c r="F12" s="8" t="s">
        <v>113</v>
      </c>
      <c r="H12" s="8" t="s">
        <v>123</v>
      </c>
      <c r="J12" s="8" t="s">
        <v>124</v>
      </c>
      <c r="L12" s="10">
        <v>23</v>
      </c>
      <c r="N12" s="41">
        <v>0.39</v>
      </c>
      <c r="P12" s="9">
        <v>1000000</v>
      </c>
      <c r="R12" s="9">
        <v>1000000000000</v>
      </c>
      <c r="T12" s="9">
        <v>999456250000</v>
      </c>
      <c r="V12" s="9">
        <v>0</v>
      </c>
      <c r="X12" s="9">
        <v>0</v>
      </c>
      <c r="Z12" s="9">
        <v>0</v>
      </c>
      <c r="AB12" s="9">
        <v>0</v>
      </c>
      <c r="AD12" s="9">
        <v>1000000</v>
      </c>
      <c r="AF12" s="9">
        <v>1000000</v>
      </c>
      <c r="AH12" s="9">
        <v>1000000000000</v>
      </c>
      <c r="AJ12" s="9">
        <v>999456250000</v>
      </c>
      <c r="AL12" s="10">
        <v>2.5099999999999998</v>
      </c>
    </row>
    <row r="13" spans="1:38" ht="21.75" customHeight="1" x14ac:dyDescent="0.2">
      <c r="A13" s="52" t="s">
        <v>125</v>
      </c>
      <c r="B13" s="52"/>
      <c r="D13" s="8" t="s">
        <v>113</v>
      </c>
      <c r="F13" s="8" t="s">
        <v>113</v>
      </c>
      <c r="H13" s="8" t="s">
        <v>126</v>
      </c>
      <c r="J13" s="8" t="s">
        <v>127</v>
      </c>
      <c r="L13" s="10">
        <v>23</v>
      </c>
      <c r="N13" s="41">
        <v>0.4</v>
      </c>
      <c r="P13" s="9">
        <v>1000000</v>
      </c>
      <c r="R13" s="9">
        <v>1000000000000</v>
      </c>
      <c r="T13" s="9">
        <v>999456250000</v>
      </c>
      <c r="V13" s="9">
        <v>0</v>
      </c>
      <c r="X13" s="9">
        <v>0</v>
      </c>
      <c r="Z13" s="9">
        <v>0</v>
      </c>
      <c r="AB13" s="9">
        <v>0</v>
      </c>
      <c r="AD13" s="9">
        <v>1000000</v>
      </c>
      <c r="AF13" s="9">
        <v>1000000</v>
      </c>
      <c r="AH13" s="9">
        <v>1000000000000</v>
      </c>
      <c r="AJ13" s="9">
        <v>999456250000</v>
      </c>
      <c r="AL13" s="10">
        <v>2.5099999999999998</v>
      </c>
    </row>
    <row r="14" spans="1:38" ht="21.75" customHeight="1" x14ac:dyDescent="0.2">
      <c r="A14" s="52" t="s">
        <v>128</v>
      </c>
      <c r="B14" s="52"/>
      <c r="D14" s="8" t="s">
        <v>113</v>
      </c>
      <c r="F14" s="8" t="s">
        <v>113</v>
      </c>
      <c r="H14" s="8" t="s">
        <v>129</v>
      </c>
      <c r="J14" s="8" t="s">
        <v>130</v>
      </c>
      <c r="L14" s="10">
        <v>23</v>
      </c>
      <c r="N14" s="41">
        <v>0.34</v>
      </c>
      <c r="P14" s="9">
        <v>250000</v>
      </c>
      <c r="R14" s="9">
        <v>250000000000</v>
      </c>
      <c r="T14" s="9">
        <v>249864062500</v>
      </c>
      <c r="V14" s="9">
        <v>0</v>
      </c>
      <c r="X14" s="9">
        <v>0</v>
      </c>
      <c r="Z14" s="9">
        <v>0</v>
      </c>
      <c r="AB14" s="9">
        <v>0</v>
      </c>
      <c r="AD14" s="9">
        <v>250000</v>
      </c>
      <c r="AF14" s="9">
        <v>1000000</v>
      </c>
      <c r="AH14" s="9">
        <v>250000000000</v>
      </c>
      <c r="AJ14" s="9">
        <v>249864062500</v>
      </c>
      <c r="AL14" s="10">
        <v>0.63</v>
      </c>
    </row>
    <row r="15" spans="1:38" ht="21.75" customHeight="1" x14ac:dyDescent="0.2">
      <c r="A15" s="52" t="s">
        <v>131</v>
      </c>
      <c r="B15" s="52"/>
      <c r="D15" s="8" t="s">
        <v>113</v>
      </c>
      <c r="F15" s="8" t="s">
        <v>113</v>
      </c>
      <c r="H15" s="8" t="s">
        <v>132</v>
      </c>
      <c r="J15" s="8" t="s">
        <v>133</v>
      </c>
      <c r="L15" s="10">
        <v>18</v>
      </c>
      <c r="N15" s="41">
        <v>0.34</v>
      </c>
      <c r="P15" s="9">
        <v>810000</v>
      </c>
      <c r="R15" s="9">
        <v>810051236951</v>
      </c>
      <c r="T15" s="9">
        <v>728603606250</v>
      </c>
      <c r="V15" s="9">
        <v>0</v>
      </c>
      <c r="X15" s="9">
        <v>0</v>
      </c>
      <c r="Z15" s="9">
        <v>0</v>
      </c>
      <c r="AB15" s="9">
        <v>0</v>
      </c>
      <c r="AD15" s="9">
        <v>810000</v>
      </c>
      <c r="AF15" s="9">
        <v>900000</v>
      </c>
      <c r="AH15" s="9">
        <v>810051236951</v>
      </c>
      <c r="AJ15" s="9">
        <v>728603606250</v>
      </c>
      <c r="AL15" s="10">
        <v>1.83</v>
      </c>
    </row>
    <row r="16" spans="1:38" ht="21.75" customHeight="1" x14ac:dyDescent="0.2">
      <c r="A16" s="52" t="s">
        <v>134</v>
      </c>
      <c r="B16" s="52"/>
      <c r="D16" s="8" t="s">
        <v>113</v>
      </c>
      <c r="F16" s="8" t="s">
        <v>113</v>
      </c>
      <c r="H16" s="8" t="s">
        <v>135</v>
      </c>
      <c r="J16" s="8" t="s">
        <v>136</v>
      </c>
      <c r="L16" s="10">
        <v>18</v>
      </c>
      <c r="N16" s="41">
        <v>0.18</v>
      </c>
      <c r="P16" s="9">
        <v>730000</v>
      </c>
      <c r="R16" s="9">
        <v>598668522192</v>
      </c>
      <c r="T16" s="9">
        <v>707714970625</v>
      </c>
      <c r="V16" s="9">
        <v>0</v>
      </c>
      <c r="X16" s="9">
        <v>0</v>
      </c>
      <c r="Z16" s="9">
        <v>0</v>
      </c>
      <c r="AB16" s="9">
        <v>0</v>
      </c>
      <c r="AD16" s="9">
        <v>730000</v>
      </c>
      <c r="AF16" s="9">
        <v>970000</v>
      </c>
      <c r="AH16" s="9">
        <v>598668522192</v>
      </c>
      <c r="AJ16" s="9">
        <v>707714970625</v>
      </c>
      <c r="AL16" s="10">
        <v>1.78</v>
      </c>
    </row>
    <row r="17" spans="1:38" ht="21.75" customHeight="1" x14ac:dyDescent="0.2">
      <c r="A17" s="52" t="s">
        <v>137</v>
      </c>
      <c r="B17" s="52"/>
      <c r="D17" s="8" t="s">
        <v>113</v>
      </c>
      <c r="F17" s="8" t="s">
        <v>113</v>
      </c>
      <c r="H17" s="8" t="s">
        <v>138</v>
      </c>
      <c r="J17" s="8" t="s">
        <v>139</v>
      </c>
      <c r="L17" s="10">
        <v>18</v>
      </c>
      <c r="N17" s="41">
        <v>0.18</v>
      </c>
      <c r="P17" s="9">
        <v>817000</v>
      </c>
      <c r="R17" s="9">
        <v>685483304137</v>
      </c>
      <c r="T17" s="9">
        <v>672988923186</v>
      </c>
      <c r="V17" s="9">
        <v>0</v>
      </c>
      <c r="X17" s="9">
        <v>0</v>
      </c>
      <c r="Z17" s="9">
        <v>0</v>
      </c>
      <c r="AB17" s="9">
        <v>0</v>
      </c>
      <c r="AD17" s="9">
        <v>817000</v>
      </c>
      <c r="AF17" s="9">
        <v>821490</v>
      </c>
      <c r="AH17" s="9">
        <v>685483304137</v>
      </c>
      <c r="AJ17" s="9">
        <v>670792388201</v>
      </c>
      <c r="AL17" s="10">
        <v>1.68</v>
      </c>
    </row>
    <row r="18" spans="1:38" ht="21.75" customHeight="1" x14ac:dyDescent="0.2">
      <c r="A18" s="52" t="s">
        <v>140</v>
      </c>
      <c r="B18" s="52"/>
      <c r="D18" s="8" t="s">
        <v>113</v>
      </c>
      <c r="F18" s="8" t="s">
        <v>113</v>
      </c>
      <c r="H18" s="8" t="s">
        <v>141</v>
      </c>
      <c r="J18" s="8" t="s">
        <v>142</v>
      </c>
      <c r="L18" s="10">
        <v>20.5</v>
      </c>
      <c r="N18" s="41">
        <v>0.20499999999999999</v>
      </c>
      <c r="P18" s="9">
        <v>380000</v>
      </c>
      <c r="R18" s="9">
        <v>293827995418</v>
      </c>
      <c r="T18" s="9">
        <v>296071723415</v>
      </c>
      <c r="V18" s="9">
        <v>0</v>
      </c>
      <c r="X18" s="9">
        <v>0</v>
      </c>
      <c r="Z18" s="9">
        <v>0</v>
      </c>
      <c r="AB18" s="9">
        <v>0</v>
      </c>
      <c r="AD18" s="9">
        <v>380000</v>
      </c>
      <c r="AF18" s="9">
        <v>813500</v>
      </c>
      <c r="AH18" s="9">
        <v>293827995418</v>
      </c>
      <c r="AJ18" s="9">
        <v>308961910562</v>
      </c>
      <c r="AL18" s="10">
        <v>0.77</v>
      </c>
    </row>
    <row r="19" spans="1:38" ht="21.75" customHeight="1" x14ac:dyDescent="0.2">
      <c r="A19" s="52" t="s">
        <v>143</v>
      </c>
      <c r="B19" s="52"/>
      <c r="D19" s="8" t="s">
        <v>113</v>
      </c>
      <c r="F19" s="8" t="s">
        <v>113</v>
      </c>
      <c r="H19" s="8" t="s">
        <v>144</v>
      </c>
      <c r="J19" s="8" t="s">
        <v>145</v>
      </c>
      <c r="L19" s="10">
        <v>23</v>
      </c>
      <c r="N19" s="41">
        <v>0.23</v>
      </c>
      <c r="P19" s="9">
        <v>275000</v>
      </c>
      <c r="R19" s="9">
        <v>250788817310</v>
      </c>
      <c r="T19" s="9">
        <v>262649856442</v>
      </c>
      <c r="V19" s="9">
        <v>0</v>
      </c>
      <c r="X19" s="9">
        <v>0</v>
      </c>
      <c r="Z19" s="9">
        <v>0</v>
      </c>
      <c r="AB19" s="9">
        <v>0</v>
      </c>
      <c r="AD19" s="9">
        <v>275000</v>
      </c>
      <c r="AF19" s="9">
        <v>955610</v>
      </c>
      <c r="AH19" s="9">
        <v>250788817310</v>
      </c>
      <c r="AJ19" s="9">
        <v>262649856442</v>
      </c>
      <c r="AL19" s="10">
        <v>0.66</v>
      </c>
    </row>
    <row r="20" spans="1:38" ht="21.75" customHeight="1" x14ac:dyDescent="0.2">
      <c r="A20" s="52" t="s">
        <v>146</v>
      </c>
      <c r="B20" s="52"/>
      <c r="D20" s="8" t="s">
        <v>113</v>
      </c>
      <c r="F20" s="8" t="s">
        <v>113</v>
      </c>
      <c r="H20" s="8" t="s">
        <v>147</v>
      </c>
      <c r="J20" s="8" t="s">
        <v>148</v>
      </c>
      <c r="L20" s="10">
        <v>23</v>
      </c>
      <c r="N20" s="41">
        <v>0.23</v>
      </c>
      <c r="P20" s="9">
        <v>228899</v>
      </c>
      <c r="R20" s="9">
        <v>199516167452</v>
      </c>
      <c r="T20" s="9">
        <v>204510708862</v>
      </c>
      <c r="V20" s="9">
        <v>0</v>
      </c>
      <c r="X20" s="9">
        <v>0</v>
      </c>
      <c r="Z20" s="9">
        <v>0</v>
      </c>
      <c r="AB20" s="9">
        <v>0</v>
      </c>
      <c r="AD20" s="9">
        <v>228899</v>
      </c>
      <c r="AF20" s="9">
        <v>904000</v>
      </c>
      <c r="AH20" s="9">
        <v>199516167452</v>
      </c>
      <c r="AJ20" s="9">
        <v>206812180696</v>
      </c>
      <c r="AL20" s="10">
        <v>0.52</v>
      </c>
    </row>
    <row r="21" spans="1:38" ht="21.75" customHeight="1" x14ac:dyDescent="0.2">
      <c r="A21" s="52" t="s">
        <v>149</v>
      </c>
      <c r="B21" s="52"/>
      <c r="D21" s="8" t="s">
        <v>113</v>
      </c>
      <c r="F21" s="8" t="s">
        <v>113</v>
      </c>
      <c r="H21" s="8" t="s">
        <v>150</v>
      </c>
      <c r="J21" s="8" t="s">
        <v>151</v>
      </c>
      <c r="L21" s="10">
        <v>23</v>
      </c>
      <c r="N21" s="41">
        <v>0.23</v>
      </c>
      <c r="P21" s="9">
        <v>1686341</v>
      </c>
      <c r="R21" s="9">
        <v>1500040535697</v>
      </c>
      <c r="T21" s="9">
        <v>1579158065597</v>
      </c>
      <c r="V21" s="9">
        <v>0</v>
      </c>
      <c r="X21" s="9">
        <v>0</v>
      </c>
      <c r="Z21" s="9">
        <v>0</v>
      </c>
      <c r="AB21" s="9">
        <v>0</v>
      </c>
      <c r="AD21" s="9">
        <v>1686341</v>
      </c>
      <c r="AF21" s="9">
        <v>936950</v>
      </c>
      <c r="AH21" s="9">
        <v>1500040535697</v>
      </c>
      <c r="AJ21" s="9">
        <v>1579158065597</v>
      </c>
      <c r="AL21" s="10">
        <v>3.96</v>
      </c>
    </row>
    <row r="22" spans="1:38" ht="21.75" customHeight="1" x14ac:dyDescent="0.2">
      <c r="A22" s="52" t="s">
        <v>152</v>
      </c>
      <c r="B22" s="52"/>
      <c r="D22" s="8" t="s">
        <v>113</v>
      </c>
      <c r="F22" s="8" t="s">
        <v>113</v>
      </c>
      <c r="H22" s="8" t="s">
        <v>153</v>
      </c>
      <c r="J22" s="8" t="s">
        <v>154</v>
      </c>
      <c r="L22" s="10">
        <v>23</v>
      </c>
      <c r="N22" s="41">
        <v>0.36530000000000001</v>
      </c>
      <c r="P22" s="9">
        <v>1095000</v>
      </c>
      <c r="R22" s="9">
        <v>989333680443</v>
      </c>
      <c r="T22" s="9">
        <v>924875850155</v>
      </c>
      <c r="V22" s="9">
        <v>0</v>
      </c>
      <c r="X22" s="9">
        <v>0</v>
      </c>
      <c r="Z22" s="9">
        <v>0</v>
      </c>
      <c r="AB22" s="9">
        <v>0</v>
      </c>
      <c r="AD22" s="9">
        <v>1095000</v>
      </c>
      <c r="AF22" s="9">
        <v>849061</v>
      </c>
      <c r="AH22" s="9">
        <v>989333680443</v>
      </c>
      <c r="AJ22" s="9">
        <v>929216258773</v>
      </c>
      <c r="AL22" s="10">
        <v>2.33</v>
      </c>
    </row>
    <row r="23" spans="1:38" ht="21.75" customHeight="1" x14ac:dyDescent="0.2">
      <c r="A23" s="52" t="s">
        <v>155</v>
      </c>
      <c r="B23" s="52"/>
      <c r="D23" s="8" t="s">
        <v>113</v>
      </c>
      <c r="F23" s="8" t="s">
        <v>113</v>
      </c>
      <c r="H23" s="8" t="s">
        <v>156</v>
      </c>
      <c r="J23" s="8" t="s">
        <v>157</v>
      </c>
      <c r="L23" s="10">
        <v>23</v>
      </c>
      <c r="N23" s="41">
        <v>0.375</v>
      </c>
      <c r="P23" s="9">
        <v>2940000</v>
      </c>
      <c r="R23" s="9">
        <v>2366791800000</v>
      </c>
      <c r="T23" s="9">
        <v>2412001460675</v>
      </c>
      <c r="V23" s="9">
        <v>0</v>
      </c>
      <c r="X23" s="9">
        <v>0</v>
      </c>
      <c r="Z23" s="9">
        <v>0</v>
      </c>
      <c r="AB23" s="9">
        <v>0</v>
      </c>
      <c r="AD23" s="9">
        <v>2940000</v>
      </c>
      <c r="AF23" s="9">
        <v>825253</v>
      </c>
      <c r="AH23" s="9">
        <v>2366791800000</v>
      </c>
      <c r="AJ23" s="9">
        <v>2424924549922</v>
      </c>
      <c r="AL23" s="10">
        <v>6.08</v>
      </c>
    </row>
    <row r="24" spans="1:38" ht="21.75" customHeight="1" x14ac:dyDescent="0.2">
      <c r="A24" s="52" t="s">
        <v>158</v>
      </c>
      <c r="B24" s="52"/>
      <c r="D24" s="8" t="s">
        <v>113</v>
      </c>
      <c r="F24" s="8" t="s">
        <v>113</v>
      </c>
      <c r="H24" s="8" t="s">
        <v>159</v>
      </c>
      <c r="J24" s="8" t="s">
        <v>160</v>
      </c>
      <c r="L24" s="10">
        <v>23</v>
      </c>
      <c r="N24" s="41">
        <v>0.375</v>
      </c>
      <c r="P24" s="9">
        <v>1300000</v>
      </c>
      <c r="R24" s="9">
        <v>1236586000000</v>
      </c>
      <c r="T24" s="9">
        <v>1133247361504</v>
      </c>
      <c r="V24" s="9">
        <v>0</v>
      </c>
      <c r="X24" s="9">
        <v>0</v>
      </c>
      <c r="Z24" s="9">
        <v>0</v>
      </c>
      <c r="AB24" s="9">
        <v>0</v>
      </c>
      <c r="AD24" s="9">
        <v>1300000</v>
      </c>
      <c r="AF24" s="9">
        <v>878064</v>
      </c>
      <c r="AH24" s="9">
        <v>1236586000000</v>
      </c>
      <c r="AJ24" s="9">
        <v>1140862518510</v>
      </c>
      <c r="AL24" s="10">
        <v>2.86</v>
      </c>
    </row>
    <row r="25" spans="1:38" ht="21.75" customHeight="1" x14ac:dyDescent="0.2">
      <c r="A25" s="54" t="s">
        <v>161</v>
      </c>
      <c r="B25" s="54"/>
      <c r="D25" s="36" t="s">
        <v>113</v>
      </c>
      <c r="F25" s="36" t="s">
        <v>113</v>
      </c>
      <c r="H25" s="36" t="s">
        <v>162</v>
      </c>
      <c r="J25" s="36" t="s">
        <v>163</v>
      </c>
      <c r="L25" s="37">
        <v>23</v>
      </c>
      <c r="N25" s="41">
        <v>0.39900000000000002</v>
      </c>
      <c r="P25" s="25">
        <v>1068750</v>
      </c>
      <c r="R25" s="13">
        <v>1000136250000</v>
      </c>
      <c r="T25" s="13">
        <v>864230862557</v>
      </c>
      <c r="V25" s="25">
        <v>0</v>
      </c>
      <c r="X25" s="13">
        <v>0</v>
      </c>
      <c r="Z25" s="25">
        <v>0</v>
      </c>
      <c r="AB25" s="13">
        <v>0</v>
      </c>
      <c r="AD25" s="25">
        <v>1068750</v>
      </c>
      <c r="AF25" s="25">
        <v>813938</v>
      </c>
      <c r="AH25" s="13">
        <v>1000136250000</v>
      </c>
      <c r="AJ25" s="13">
        <v>869423231420</v>
      </c>
      <c r="AL25" s="14">
        <v>2.1800000000000002</v>
      </c>
    </row>
    <row r="26" spans="1:38" ht="21.75" customHeight="1" x14ac:dyDescent="0.2">
      <c r="A26" s="56" t="s">
        <v>73</v>
      </c>
      <c r="B26" s="56"/>
      <c r="D26" s="25"/>
      <c r="E26" s="38"/>
      <c r="F26" s="25"/>
      <c r="G26" s="38"/>
      <c r="H26" s="25"/>
      <c r="I26" s="38"/>
      <c r="J26" s="25"/>
      <c r="K26" s="38"/>
      <c r="L26" s="25"/>
      <c r="M26" s="38"/>
      <c r="N26" s="25"/>
      <c r="P26" s="25"/>
      <c r="R26" s="16">
        <v>17349655301854</v>
      </c>
      <c r="T26" s="16">
        <v>16974455752474</v>
      </c>
      <c r="V26" s="25"/>
      <c r="X26" s="16">
        <v>2380226875000</v>
      </c>
      <c r="Z26" s="25"/>
      <c r="AB26" s="16">
        <v>0</v>
      </c>
      <c r="AD26" s="25"/>
      <c r="AF26" s="25"/>
      <c r="AH26" s="16">
        <v>19729882176854</v>
      </c>
      <c r="AJ26" s="16">
        <v>19559272416817</v>
      </c>
      <c r="AL26" s="17">
        <v>49.06</v>
      </c>
    </row>
    <row r="29" spans="1:38" x14ac:dyDescent="0.2">
      <c r="AH29">
        <v>19729882176854</v>
      </c>
      <c r="AJ29">
        <v>170609760037</v>
      </c>
    </row>
    <row r="30" spans="1:38" x14ac:dyDescent="0.2">
      <c r="AH30" s="34">
        <f>AH26-AH29</f>
        <v>0</v>
      </c>
      <c r="AJ30">
        <f>AH29-AJ29</f>
        <v>19559272416817</v>
      </c>
    </row>
    <row r="31" spans="1:38" x14ac:dyDescent="0.2">
      <c r="AJ31" s="34">
        <f>AJ26-AJ30</f>
        <v>0</v>
      </c>
    </row>
  </sheetData>
  <mergeCells count="29">
    <mergeCell ref="A26:B26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3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9"/>
  <sheetViews>
    <sheetView rightToLeft="1" view="pageBreakPreview" zoomScale="115" zoomScaleNormal="100" zoomScaleSheetLayoutView="115" workbookViewId="0">
      <selection activeCell="I9" sqref="I9:I18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16.85546875" bestFit="1" customWidth="1"/>
    <col min="14" max="14" width="0.28515625" customWidth="1"/>
  </cols>
  <sheetData>
    <row r="1" spans="1:13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14.45" customHeight="1" x14ac:dyDescent="0.2">
      <c r="A4" s="47" t="s">
        <v>164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</row>
    <row r="5" spans="1:13" ht="14.45" customHeight="1" x14ac:dyDescent="0.2">
      <c r="A5" s="47" t="s">
        <v>165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</row>
    <row r="6" spans="1:13" ht="14.45" customHeight="1" x14ac:dyDescent="0.2"/>
    <row r="7" spans="1:13" ht="14.45" customHeight="1" x14ac:dyDescent="0.2">
      <c r="C7" s="48" t="s">
        <v>9</v>
      </c>
      <c r="D7" s="48"/>
      <c r="E7" s="48"/>
      <c r="F7" s="48"/>
      <c r="G7" s="48"/>
      <c r="H7" s="48"/>
      <c r="I7" s="48"/>
      <c r="J7" s="48"/>
      <c r="K7" s="48"/>
      <c r="L7" s="48"/>
      <c r="M7" s="48"/>
    </row>
    <row r="8" spans="1:13" ht="14.45" customHeight="1" x14ac:dyDescent="0.2">
      <c r="A8" s="2" t="s">
        <v>166</v>
      </c>
      <c r="C8" s="4" t="s">
        <v>13</v>
      </c>
      <c r="D8" s="3"/>
      <c r="E8" s="4" t="s">
        <v>167</v>
      </c>
      <c r="F8" s="3"/>
      <c r="G8" s="4" t="s">
        <v>168</v>
      </c>
      <c r="H8" s="3"/>
      <c r="I8" s="4" t="s">
        <v>169</v>
      </c>
      <c r="J8" s="3"/>
      <c r="K8" s="4" t="s">
        <v>170</v>
      </c>
      <c r="L8" s="3"/>
      <c r="M8" s="4" t="s">
        <v>171</v>
      </c>
    </row>
    <row r="9" spans="1:13" ht="21.75" customHeight="1" x14ac:dyDescent="0.2">
      <c r="A9" s="5" t="s">
        <v>112</v>
      </c>
      <c r="C9" s="6">
        <v>5655000</v>
      </c>
      <c r="E9" s="6">
        <v>1000000</v>
      </c>
      <c r="G9" s="6">
        <v>971660</v>
      </c>
      <c r="I9" s="7" t="s">
        <v>172</v>
      </c>
      <c r="K9" s="6">
        <v>5491749536593</v>
      </c>
      <c r="M9" s="5" t="s">
        <v>294</v>
      </c>
    </row>
    <row r="10" spans="1:13" ht="21.75" customHeight="1" x14ac:dyDescent="0.2">
      <c r="A10" s="8" t="s">
        <v>131</v>
      </c>
      <c r="C10" s="9">
        <v>810000</v>
      </c>
      <c r="E10" s="9">
        <v>1000000</v>
      </c>
      <c r="G10" s="9">
        <v>900000</v>
      </c>
      <c r="I10" s="10" t="s">
        <v>173</v>
      </c>
      <c r="K10" s="9">
        <v>728603606250</v>
      </c>
      <c r="M10" s="8" t="s">
        <v>294</v>
      </c>
    </row>
    <row r="11" spans="1:13" ht="21.75" customHeight="1" x14ac:dyDescent="0.2">
      <c r="A11" s="8" t="s">
        <v>128</v>
      </c>
      <c r="C11" s="9">
        <v>250000</v>
      </c>
      <c r="E11" s="9">
        <v>1000000</v>
      </c>
      <c r="G11" s="9">
        <v>1000000</v>
      </c>
      <c r="I11" s="10" t="s">
        <v>174</v>
      </c>
      <c r="K11" s="9">
        <v>249864062500</v>
      </c>
      <c r="M11" s="8" t="s">
        <v>295</v>
      </c>
    </row>
    <row r="12" spans="1:13" ht="21.75" customHeight="1" x14ac:dyDescent="0.2">
      <c r="A12" s="8" t="s">
        <v>152</v>
      </c>
      <c r="C12" s="9">
        <v>1095000</v>
      </c>
      <c r="E12" s="9">
        <v>866880</v>
      </c>
      <c r="G12" s="9">
        <v>849061</v>
      </c>
      <c r="I12" s="10" t="s">
        <v>175</v>
      </c>
      <c r="K12" s="9">
        <v>929216258773</v>
      </c>
      <c r="M12" s="8" t="s">
        <v>294</v>
      </c>
    </row>
    <row r="13" spans="1:13" ht="21.75" customHeight="1" x14ac:dyDescent="0.2">
      <c r="A13" s="8" t="s">
        <v>119</v>
      </c>
      <c r="C13" s="9">
        <v>1700000</v>
      </c>
      <c r="E13" s="9">
        <v>1000000</v>
      </c>
      <c r="G13" s="9">
        <v>1000000</v>
      </c>
      <c r="I13" s="10" t="s">
        <v>174</v>
      </c>
      <c r="K13" s="9">
        <v>1699075625000</v>
      </c>
      <c r="M13" s="8" t="s">
        <v>295</v>
      </c>
    </row>
    <row r="14" spans="1:13" ht="21.75" customHeight="1" x14ac:dyDescent="0.2">
      <c r="A14" s="8" t="s">
        <v>155</v>
      </c>
      <c r="C14" s="9">
        <v>2940000</v>
      </c>
      <c r="E14" s="9">
        <v>795300</v>
      </c>
      <c r="G14" s="9">
        <v>825253</v>
      </c>
      <c r="I14" s="10" t="s">
        <v>176</v>
      </c>
      <c r="K14" s="9">
        <v>2424924549922</v>
      </c>
      <c r="M14" s="8" t="s">
        <v>294</v>
      </c>
    </row>
    <row r="15" spans="1:13" ht="21.75" customHeight="1" x14ac:dyDescent="0.2">
      <c r="A15" s="8" t="s">
        <v>158</v>
      </c>
      <c r="C15" s="9">
        <v>1300000</v>
      </c>
      <c r="E15" s="9">
        <v>854990</v>
      </c>
      <c r="G15" s="9">
        <v>878064</v>
      </c>
      <c r="I15" s="10" t="s">
        <v>177</v>
      </c>
      <c r="K15" s="9">
        <v>1140862518510</v>
      </c>
      <c r="M15" s="8" t="s">
        <v>294</v>
      </c>
    </row>
    <row r="16" spans="1:13" ht="21.75" customHeight="1" x14ac:dyDescent="0.2">
      <c r="A16" s="8" t="s">
        <v>161</v>
      </c>
      <c r="C16" s="9">
        <v>1068750</v>
      </c>
      <c r="E16" s="9">
        <v>823000</v>
      </c>
      <c r="G16" s="9">
        <v>813938</v>
      </c>
      <c r="I16" s="10" t="s">
        <v>178</v>
      </c>
      <c r="K16" s="9">
        <v>869423231420</v>
      </c>
      <c r="M16" s="8" t="s">
        <v>294</v>
      </c>
    </row>
    <row r="17" spans="1:13" ht="21.75" customHeight="1" x14ac:dyDescent="0.2">
      <c r="A17" s="8" t="s">
        <v>125</v>
      </c>
      <c r="C17" s="9">
        <v>1000000</v>
      </c>
      <c r="E17" s="9">
        <v>1000000</v>
      </c>
      <c r="G17" s="9">
        <v>1000000</v>
      </c>
      <c r="I17" s="10" t="s">
        <v>174</v>
      </c>
      <c r="K17" s="9">
        <v>999456250000</v>
      </c>
      <c r="M17" s="8" t="s">
        <v>295</v>
      </c>
    </row>
    <row r="18" spans="1:13" ht="21.75" customHeight="1" x14ac:dyDescent="0.2">
      <c r="A18" s="11" t="s">
        <v>122</v>
      </c>
      <c r="C18" s="25">
        <v>1000000</v>
      </c>
      <c r="E18" s="25">
        <v>1000000</v>
      </c>
      <c r="G18" s="25">
        <v>1000000</v>
      </c>
      <c r="I18" s="37" t="s">
        <v>174</v>
      </c>
      <c r="K18" s="13">
        <v>999456250000</v>
      </c>
      <c r="M18" s="36" t="s">
        <v>295</v>
      </c>
    </row>
    <row r="19" spans="1:13" ht="21.75" customHeight="1" x14ac:dyDescent="0.2">
      <c r="A19" s="15" t="s">
        <v>73</v>
      </c>
      <c r="C19" s="25"/>
      <c r="E19" s="25"/>
      <c r="F19" s="38"/>
      <c r="G19" s="25"/>
      <c r="H19" s="38"/>
      <c r="I19" s="25"/>
      <c r="K19" s="16">
        <v>15532631888968</v>
      </c>
      <c r="M19" s="25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98" fitToHeight="0" orientation="landscape" r:id="rId1"/>
  <ignoredErrors>
    <ignoredError sqref="I9:I1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3"/>
  <sheetViews>
    <sheetView rightToLeft="1" view="pageBreakPreview" zoomScaleNormal="100" zoomScaleSheetLayoutView="100" workbookViewId="0">
      <selection activeCell="D17" sqref="D17"/>
    </sheetView>
  </sheetViews>
  <sheetFormatPr defaultRowHeight="12.75" x14ac:dyDescent="0.2"/>
  <cols>
    <col min="1" max="1" width="6.28515625" bestFit="1" customWidth="1"/>
    <col min="2" max="2" width="19.42578125" customWidth="1"/>
    <col min="3" max="3" width="1.28515625" customWidth="1"/>
    <col min="4" max="4" width="19" bestFit="1" customWidth="1"/>
    <col min="5" max="5" width="1.28515625" customWidth="1"/>
    <col min="6" max="6" width="18.7109375" bestFit="1" customWidth="1"/>
    <col min="7" max="7" width="1.28515625" customWidth="1"/>
    <col min="8" max="8" width="18.85546875" bestFit="1" customWidth="1"/>
    <col min="9" max="9" width="1.28515625" customWidth="1"/>
    <col min="10" max="10" width="18.85546875" bestFit="1" customWidth="1"/>
    <col min="11" max="11" width="1.28515625" customWidth="1"/>
    <col min="12" max="12" width="10.5703125" customWidth="1"/>
    <col min="13" max="13" width="0.28515625" customWidth="1"/>
  </cols>
  <sheetData>
    <row r="1" spans="1:12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2" ht="14.45" customHeight="1" x14ac:dyDescent="0.2"/>
    <row r="5" spans="1:12" ht="14.45" customHeight="1" x14ac:dyDescent="0.2">
      <c r="A5" s="1" t="s">
        <v>179</v>
      </c>
      <c r="B5" s="47" t="s">
        <v>180</v>
      </c>
      <c r="C5" s="47"/>
      <c r="D5" s="47"/>
      <c r="E5" s="47"/>
      <c r="F5" s="47"/>
      <c r="G5" s="47"/>
      <c r="H5" s="47"/>
      <c r="I5" s="47"/>
      <c r="J5" s="47"/>
      <c r="K5" s="47"/>
      <c r="L5" s="47"/>
    </row>
    <row r="6" spans="1:12" ht="14.45" customHeight="1" x14ac:dyDescent="0.2">
      <c r="D6" s="2" t="s">
        <v>7</v>
      </c>
      <c r="F6" s="48" t="s">
        <v>8</v>
      </c>
      <c r="G6" s="48"/>
      <c r="H6" s="48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37.5" customHeight="1" x14ac:dyDescent="0.2">
      <c r="A8" s="58" t="s">
        <v>181</v>
      </c>
      <c r="B8" s="58"/>
      <c r="C8" s="44"/>
      <c r="D8" s="23" t="s">
        <v>182</v>
      </c>
      <c r="E8" s="44"/>
      <c r="F8" s="23" t="s">
        <v>183</v>
      </c>
      <c r="G8" s="44"/>
      <c r="H8" s="23" t="s">
        <v>184</v>
      </c>
      <c r="I8" s="44"/>
      <c r="J8" s="23" t="s">
        <v>182</v>
      </c>
      <c r="K8" s="44"/>
      <c r="L8" s="23" t="s">
        <v>18</v>
      </c>
    </row>
    <row r="9" spans="1:12" ht="21.75" customHeight="1" x14ac:dyDescent="0.2">
      <c r="A9" s="50" t="s">
        <v>296</v>
      </c>
      <c r="B9" s="50"/>
      <c r="D9" s="6">
        <v>1668184080</v>
      </c>
      <c r="F9" s="6">
        <v>9872554501</v>
      </c>
      <c r="H9" s="6">
        <v>11001050000</v>
      </c>
      <c r="J9" s="6">
        <v>539688581</v>
      </c>
      <c r="L9" s="7" t="s">
        <v>174</v>
      </c>
    </row>
    <row r="10" spans="1:12" ht="21.75" customHeight="1" x14ac:dyDescent="0.2">
      <c r="A10" s="52" t="s">
        <v>297</v>
      </c>
      <c r="B10" s="52"/>
      <c r="D10" s="22">
        <v>3328033071048</v>
      </c>
      <c r="F10" s="22">
        <v>1460115371844</v>
      </c>
      <c r="H10" s="22">
        <v>2750683000000</v>
      </c>
      <c r="J10" s="22">
        <v>2037465442892</v>
      </c>
      <c r="L10" s="42">
        <v>5.11E-2</v>
      </c>
    </row>
    <row r="11" spans="1:12" ht="21.75" customHeight="1" x14ac:dyDescent="0.2">
      <c r="A11" s="52" t="s">
        <v>298</v>
      </c>
      <c r="B11" s="52"/>
      <c r="D11" s="22">
        <v>1340840494323</v>
      </c>
      <c r="F11" s="22">
        <v>1032839718514</v>
      </c>
      <c r="H11" s="9">
        <v>648301500000</v>
      </c>
      <c r="J11" s="22">
        <v>1725378712837</v>
      </c>
      <c r="L11" s="42">
        <v>4.3400000000000001E-2</v>
      </c>
    </row>
    <row r="12" spans="1:12" ht="21.75" customHeight="1" x14ac:dyDescent="0.2">
      <c r="A12" s="52" t="s">
        <v>299</v>
      </c>
      <c r="B12" s="52"/>
      <c r="D12" s="9">
        <v>1772663</v>
      </c>
      <c r="F12" s="9">
        <v>7496</v>
      </c>
      <c r="H12" s="9">
        <v>63000</v>
      </c>
      <c r="J12" s="9">
        <v>1717159</v>
      </c>
      <c r="L12" s="42">
        <v>0</v>
      </c>
    </row>
    <row r="13" spans="1:12" ht="21.75" customHeight="1" x14ac:dyDescent="0.2">
      <c r="A13" s="52" t="s">
        <v>300</v>
      </c>
      <c r="B13" s="52"/>
      <c r="D13" s="9">
        <v>47222257</v>
      </c>
      <c r="F13" s="9">
        <v>63173</v>
      </c>
      <c r="H13" s="9">
        <v>0</v>
      </c>
      <c r="J13" s="9">
        <v>47285430</v>
      </c>
      <c r="L13" s="42">
        <v>0</v>
      </c>
    </row>
    <row r="14" spans="1:12" ht="21.75" customHeight="1" x14ac:dyDescent="0.2">
      <c r="A14" s="52" t="s">
        <v>301</v>
      </c>
      <c r="B14" s="52"/>
      <c r="D14" s="22">
        <v>7026755539213</v>
      </c>
      <c r="F14" s="22">
        <v>4376252576306</v>
      </c>
      <c r="H14" s="22">
        <v>6115454338936</v>
      </c>
      <c r="J14" s="22">
        <v>5287553776583</v>
      </c>
      <c r="L14" s="42">
        <v>0.1326</v>
      </c>
    </row>
    <row r="15" spans="1:12" ht="21.75" customHeight="1" x14ac:dyDescent="0.2">
      <c r="A15" s="52" t="s">
        <v>302</v>
      </c>
      <c r="B15" s="52"/>
      <c r="D15" s="9">
        <v>3139806167</v>
      </c>
      <c r="F15" s="9">
        <v>5468173789029</v>
      </c>
      <c r="H15" s="9">
        <v>5470238296533</v>
      </c>
      <c r="J15" s="9">
        <v>1075298663</v>
      </c>
      <c r="L15" s="42">
        <v>0</v>
      </c>
    </row>
    <row r="16" spans="1:12" ht="21.75" customHeight="1" x14ac:dyDescent="0.2">
      <c r="A16" s="52" t="s">
        <v>303</v>
      </c>
      <c r="B16" s="52"/>
      <c r="D16" s="22">
        <v>2587193257723</v>
      </c>
      <c r="F16" s="9">
        <v>1199496043677</v>
      </c>
      <c r="H16" s="22">
        <v>1731328036773</v>
      </c>
      <c r="J16" s="22">
        <v>2055361264627</v>
      </c>
      <c r="L16" s="42">
        <v>5.1400000000000001E-2</v>
      </c>
    </row>
    <row r="17" spans="1:12" ht="21.75" customHeight="1" x14ac:dyDescent="0.2">
      <c r="A17" s="52" t="s">
        <v>304</v>
      </c>
      <c r="B17" s="52"/>
      <c r="D17" s="9">
        <v>286347344</v>
      </c>
      <c r="F17" s="9">
        <v>1210874</v>
      </c>
      <c r="H17" s="9">
        <v>0</v>
      </c>
      <c r="J17" s="9">
        <v>287558218</v>
      </c>
      <c r="L17" s="42">
        <v>0</v>
      </c>
    </row>
    <row r="18" spans="1:12" ht="21.75" customHeight="1" x14ac:dyDescent="0.2">
      <c r="A18" s="52" t="s">
        <v>305</v>
      </c>
      <c r="B18" s="52"/>
      <c r="D18" s="22">
        <v>65583683614</v>
      </c>
      <c r="F18" s="22">
        <v>482734848095</v>
      </c>
      <c r="H18" s="22">
        <v>547023027620</v>
      </c>
      <c r="J18" s="22">
        <v>1295504089</v>
      </c>
      <c r="L18" s="42">
        <v>0</v>
      </c>
    </row>
    <row r="19" spans="1:12" ht="21.75" customHeight="1" x14ac:dyDescent="0.2">
      <c r="A19" s="52" t="s">
        <v>306</v>
      </c>
      <c r="B19" s="52"/>
      <c r="D19" s="22">
        <v>3205625148708</v>
      </c>
      <c r="F19" s="9">
        <v>208682974554</v>
      </c>
      <c r="H19" s="22">
        <v>414301115000</v>
      </c>
      <c r="J19" s="22">
        <v>3000007008262</v>
      </c>
      <c r="L19" s="42">
        <v>7.5300000000000006E-2</v>
      </c>
    </row>
    <row r="20" spans="1:12" ht="21.75" customHeight="1" x14ac:dyDescent="0.2">
      <c r="A20" s="52" t="s">
        <v>307</v>
      </c>
      <c r="B20" s="52"/>
      <c r="D20" s="9">
        <v>5102237</v>
      </c>
      <c r="F20" s="9">
        <v>21575</v>
      </c>
      <c r="H20" s="9">
        <v>0</v>
      </c>
      <c r="J20" s="9">
        <v>5123812</v>
      </c>
      <c r="L20" s="42">
        <v>0</v>
      </c>
    </row>
    <row r="21" spans="1:12" ht="21.75" customHeight="1" x14ac:dyDescent="0.2">
      <c r="A21" s="52" t="s">
        <v>308</v>
      </c>
      <c r="B21" s="52"/>
      <c r="D21" s="22">
        <v>540000553000</v>
      </c>
      <c r="F21" s="22">
        <v>15596424801</v>
      </c>
      <c r="H21" s="22">
        <v>15503387000</v>
      </c>
      <c r="J21" s="22">
        <v>540093590801</v>
      </c>
      <c r="L21" s="42">
        <v>0</v>
      </c>
    </row>
    <row r="22" spans="1:12" ht="21.75" customHeight="1" thickBot="1" x14ac:dyDescent="0.25">
      <c r="A22" s="56" t="s">
        <v>73</v>
      </c>
      <c r="B22" s="56"/>
      <c r="D22" s="16">
        <v>18099180182377</v>
      </c>
      <c r="F22" s="16">
        <v>14253765604439</v>
      </c>
      <c r="H22" s="16">
        <v>17703833814862</v>
      </c>
      <c r="J22" s="16">
        <v>14649111971954</v>
      </c>
      <c r="L22" s="43">
        <f>SUM(L10:L21)</f>
        <v>0.3538</v>
      </c>
    </row>
    <row r="23" spans="1:12" ht="13.5" thickTop="1" x14ac:dyDescent="0.2"/>
  </sheetData>
  <autoFilter ref="A8:L22" xr:uid="{00000000-0001-0000-0600-000000000000}">
    <filterColumn colId="0" showButton="0"/>
  </autoFilter>
  <mergeCells count="20"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  <ignoredErrors>
    <ignoredError sqref="L9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="145" zoomScaleNormal="100" zoomScaleSheetLayoutView="145" workbookViewId="0">
      <selection activeCell="F14" sqref="F14"/>
    </sheetView>
  </sheetViews>
  <sheetFormatPr defaultRowHeight="12.75" x14ac:dyDescent="0.2"/>
  <cols>
    <col min="1" max="1" width="2.5703125" customWidth="1"/>
    <col min="2" max="2" width="43.5703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21.75" customHeight="1" x14ac:dyDescent="0.2">
      <c r="A2" s="46" t="s">
        <v>185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14.45" customHeight="1" x14ac:dyDescent="0.2"/>
    <row r="5" spans="1:10" ht="29.1" customHeight="1" x14ac:dyDescent="0.2">
      <c r="A5" s="1" t="s">
        <v>186</v>
      </c>
      <c r="B5" s="47" t="s">
        <v>187</v>
      </c>
      <c r="C5" s="47"/>
      <c r="D5" s="47"/>
      <c r="E5" s="47"/>
      <c r="F5" s="47"/>
      <c r="G5" s="47"/>
      <c r="H5" s="47"/>
      <c r="I5" s="47"/>
      <c r="J5" s="47"/>
    </row>
    <row r="6" spans="1:10" ht="14.45" customHeight="1" x14ac:dyDescent="0.2"/>
    <row r="7" spans="1:10" ht="14.45" customHeight="1" x14ac:dyDescent="0.2">
      <c r="A7" s="48" t="s">
        <v>188</v>
      </c>
      <c r="B7" s="48"/>
      <c r="D7" s="2" t="s">
        <v>189</v>
      </c>
      <c r="F7" s="2" t="s">
        <v>182</v>
      </c>
      <c r="H7" s="2" t="s">
        <v>190</v>
      </c>
      <c r="J7" s="2" t="s">
        <v>191</v>
      </c>
    </row>
    <row r="8" spans="1:10" ht="21.75" customHeight="1" x14ac:dyDescent="0.2">
      <c r="A8" s="50" t="s">
        <v>192</v>
      </c>
      <c r="B8" s="50"/>
      <c r="D8" s="5" t="s">
        <v>193</v>
      </c>
      <c r="F8" s="27">
        <f>'درآمد سرمایه گذاری در سهام'!U64</f>
        <v>66127817188</v>
      </c>
      <c r="H8" s="39">
        <f>F8/$F$13</f>
        <v>1.1652922663116561E-2</v>
      </c>
      <c r="J8" s="7">
        <v>0.06</v>
      </c>
    </row>
    <row r="9" spans="1:10" ht="21.75" customHeight="1" x14ac:dyDescent="0.2">
      <c r="A9" s="52" t="s">
        <v>194</v>
      </c>
      <c r="B9" s="52"/>
      <c r="D9" s="8" t="s">
        <v>195</v>
      </c>
      <c r="F9" s="28">
        <f>'درآمد سرمایه گذاری در صندوق'!U22</f>
        <v>-73803990045</v>
      </c>
      <c r="H9" s="45">
        <f>F9/$F$13</f>
        <v>-1.3005603765488828E-2</v>
      </c>
      <c r="J9" s="10">
        <v>-0.24</v>
      </c>
    </row>
    <row r="10" spans="1:10" ht="21.75" customHeight="1" x14ac:dyDescent="0.2">
      <c r="A10" s="52" t="s">
        <v>196</v>
      </c>
      <c r="B10" s="52"/>
      <c r="D10" s="8" t="s">
        <v>197</v>
      </c>
      <c r="F10" s="28">
        <f>'درآمد سرمایه گذاری در اوراق به'!R31</f>
        <v>3251759332122</v>
      </c>
      <c r="H10" s="45">
        <f t="shared" ref="H10:H12" si="0">F10/$F$13</f>
        <v>0.57301906561587601</v>
      </c>
      <c r="J10" s="10">
        <v>1.59</v>
      </c>
    </row>
    <row r="11" spans="1:10" ht="21.75" customHeight="1" x14ac:dyDescent="0.2">
      <c r="A11" s="52" t="s">
        <v>198</v>
      </c>
      <c r="B11" s="52"/>
      <c r="D11" s="8" t="s">
        <v>199</v>
      </c>
      <c r="F11" s="28">
        <f>'سود سپرده بانکی'!M21</f>
        <v>2429724776457</v>
      </c>
      <c r="H11" s="45">
        <f t="shared" si="0"/>
        <v>0.42816164386943562</v>
      </c>
      <c r="J11" s="10">
        <v>1.23</v>
      </c>
    </row>
    <row r="12" spans="1:10" ht="21.75" customHeight="1" x14ac:dyDescent="0.2">
      <c r="A12" s="54" t="s">
        <v>200</v>
      </c>
      <c r="B12" s="54"/>
      <c r="D12" s="36" t="s">
        <v>201</v>
      </c>
      <c r="F12" s="29">
        <f>'سایر درآمدها'!F11</f>
        <v>975901753</v>
      </c>
      <c r="H12" s="45">
        <f t="shared" si="0"/>
        <v>1.7197161706061185E-4</v>
      </c>
      <c r="J12" s="14">
        <v>0</v>
      </c>
    </row>
    <row r="13" spans="1:10" ht="21.75" customHeight="1" x14ac:dyDescent="0.2">
      <c r="A13" s="56" t="s">
        <v>73</v>
      </c>
      <c r="B13" s="56"/>
      <c r="D13" s="25"/>
      <c r="F13" s="31">
        <f>SUM(F8:F12)</f>
        <v>5674783837475</v>
      </c>
      <c r="H13" s="45">
        <f>SUM(H8:H12)</f>
        <v>0.99999999999999989</v>
      </c>
      <c r="J13" s="17">
        <v>2.64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68"/>
  <sheetViews>
    <sheetView rightToLeft="1" view="pageBreakPreview" zoomScale="85" zoomScaleNormal="100" zoomScaleSheetLayoutView="85" workbookViewId="0">
      <pane ySplit="8" topLeftCell="A45" activePane="bottomLeft" state="frozen"/>
      <selection pane="bottomLeft" activeCell="U69" sqref="U69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5.42578125" bestFit="1" customWidth="1"/>
    <col min="5" max="5" width="1.28515625" customWidth="1"/>
    <col min="6" max="6" width="16.28515625" bestFit="1" customWidth="1"/>
    <col min="7" max="7" width="1.28515625" customWidth="1"/>
    <col min="8" max="8" width="16.140625" bestFit="1" customWidth="1"/>
    <col min="9" max="9" width="1.28515625" customWidth="1"/>
    <col min="10" max="10" width="16.28515625" bestFit="1" customWidth="1"/>
    <col min="11" max="11" width="1.28515625" customWidth="1"/>
    <col min="12" max="12" width="18.7109375" bestFit="1" customWidth="1"/>
    <col min="13" max="13" width="1.28515625" customWidth="1"/>
    <col min="14" max="14" width="16.28515625" bestFit="1" customWidth="1"/>
    <col min="15" max="16" width="1.28515625" customWidth="1"/>
    <col min="17" max="17" width="15.85546875" customWidth="1"/>
    <col min="18" max="18" width="1.28515625" customWidth="1"/>
    <col min="19" max="19" width="16.140625" bestFit="1" customWidth="1"/>
    <col min="20" max="20" width="1.28515625" customWidth="1"/>
    <col min="21" max="21" width="16.140625" bestFit="1" customWidth="1"/>
    <col min="22" max="22" width="1.28515625" customWidth="1"/>
    <col min="23" max="23" width="18.7109375" bestFit="1" customWidth="1"/>
    <col min="24" max="24" width="0.28515625" customWidth="1"/>
  </cols>
  <sheetData>
    <row r="1" spans="1:23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</row>
    <row r="2" spans="1:23" ht="21.75" customHeight="1" x14ac:dyDescent="0.2">
      <c r="A2" s="46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</row>
    <row r="3" spans="1:23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</row>
    <row r="4" spans="1:23" ht="14.45" customHeight="1" x14ac:dyDescent="0.2"/>
    <row r="5" spans="1:23" ht="14.45" customHeight="1" x14ac:dyDescent="0.2">
      <c r="A5" s="1" t="s">
        <v>202</v>
      </c>
      <c r="B5" s="47" t="s">
        <v>203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</row>
    <row r="6" spans="1:23" ht="14.45" customHeight="1" x14ac:dyDescent="0.2">
      <c r="D6" s="48" t="s">
        <v>204</v>
      </c>
      <c r="E6" s="48"/>
      <c r="F6" s="48"/>
      <c r="G6" s="48"/>
      <c r="H6" s="48"/>
      <c r="I6" s="48"/>
      <c r="J6" s="48"/>
      <c r="K6" s="48"/>
      <c r="L6" s="48"/>
      <c r="N6" s="48" t="s">
        <v>205</v>
      </c>
      <c r="O6" s="48"/>
      <c r="P6" s="48"/>
      <c r="Q6" s="48"/>
      <c r="R6" s="48"/>
      <c r="S6" s="48"/>
      <c r="T6" s="48"/>
      <c r="U6" s="48"/>
      <c r="V6" s="48"/>
      <c r="W6" s="48"/>
    </row>
    <row r="7" spans="1:23" ht="14.45" customHeight="1" x14ac:dyDescent="0.2">
      <c r="D7" s="3"/>
      <c r="E7" s="3"/>
      <c r="F7" s="3"/>
      <c r="G7" s="3"/>
      <c r="H7" s="3"/>
      <c r="I7" s="3"/>
      <c r="J7" s="49" t="s">
        <v>73</v>
      </c>
      <c r="K7" s="49"/>
      <c r="L7" s="49"/>
      <c r="N7" s="3"/>
      <c r="O7" s="3"/>
      <c r="P7" s="3"/>
      <c r="Q7" s="3"/>
      <c r="R7" s="3"/>
      <c r="S7" s="3"/>
      <c r="T7" s="3"/>
      <c r="U7" s="49" t="s">
        <v>73</v>
      </c>
      <c r="V7" s="49"/>
      <c r="W7" s="49"/>
    </row>
    <row r="8" spans="1:23" ht="14.45" customHeight="1" x14ac:dyDescent="0.2">
      <c r="A8" s="48" t="s">
        <v>206</v>
      </c>
      <c r="B8" s="48"/>
      <c r="D8" s="2" t="s">
        <v>207</v>
      </c>
      <c r="F8" s="2" t="s">
        <v>208</v>
      </c>
      <c r="H8" s="2" t="s">
        <v>209</v>
      </c>
      <c r="J8" s="4" t="s">
        <v>182</v>
      </c>
      <c r="K8" s="3"/>
      <c r="L8" s="4" t="s">
        <v>190</v>
      </c>
      <c r="N8" s="2" t="s">
        <v>207</v>
      </c>
      <c r="P8" s="48" t="s">
        <v>208</v>
      </c>
      <c r="Q8" s="48"/>
      <c r="S8" s="2" t="s">
        <v>209</v>
      </c>
      <c r="U8" s="4" t="s">
        <v>182</v>
      </c>
      <c r="V8" s="3"/>
      <c r="W8" s="4" t="s">
        <v>190</v>
      </c>
    </row>
    <row r="9" spans="1:23" ht="21.75" customHeight="1" x14ac:dyDescent="0.2">
      <c r="A9" s="50" t="s">
        <v>64</v>
      </c>
      <c r="B9" s="50"/>
      <c r="D9" s="27">
        <v>0</v>
      </c>
      <c r="E9" s="26"/>
      <c r="F9" s="27">
        <v>0</v>
      </c>
      <c r="G9" s="26"/>
      <c r="H9" s="27">
        <v>5271632</v>
      </c>
      <c r="I9" s="26"/>
      <c r="J9" s="27">
        <v>5271632</v>
      </c>
      <c r="K9" s="26"/>
      <c r="L9" s="62">
        <f>J9/درآمد!$F$13</f>
        <v>9.2895732260096395E-7</v>
      </c>
      <c r="M9" s="26"/>
      <c r="N9" s="27">
        <v>0</v>
      </c>
      <c r="O9" s="26"/>
      <c r="P9" s="51">
        <v>0</v>
      </c>
      <c r="Q9" s="51"/>
      <c r="R9" s="26"/>
      <c r="S9" s="27">
        <v>5271632</v>
      </c>
      <c r="T9" s="26"/>
      <c r="U9" s="27">
        <v>5271632</v>
      </c>
      <c r="W9" s="62">
        <f>U9/درآمد!$F$13</f>
        <v>9.2895732260096395E-7</v>
      </c>
    </row>
    <row r="10" spans="1:23" ht="21.75" customHeight="1" x14ac:dyDescent="0.2">
      <c r="A10" s="52" t="s">
        <v>71</v>
      </c>
      <c r="B10" s="52"/>
      <c r="D10" s="28">
        <v>0</v>
      </c>
      <c r="E10" s="26"/>
      <c r="F10" s="28">
        <v>0</v>
      </c>
      <c r="G10" s="26"/>
      <c r="H10" s="28">
        <v>-131118629</v>
      </c>
      <c r="I10" s="26"/>
      <c r="J10" s="28">
        <v>-131118629</v>
      </c>
      <c r="K10" s="26"/>
      <c r="L10" s="61">
        <f>J10/درآمد!$F$13</f>
        <v>-2.3105484324199625E-5</v>
      </c>
      <c r="M10" s="26"/>
      <c r="N10" s="28">
        <v>0</v>
      </c>
      <c r="O10" s="26"/>
      <c r="P10" s="53">
        <v>0</v>
      </c>
      <c r="Q10" s="53"/>
      <c r="R10" s="26"/>
      <c r="S10" s="28">
        <v>-188627815</v>
      </c>
      <c r="T10" s="26"/>
      <c r="U10" s="28">
        <v>-188627815</v>
      </c>
      <c r="W10" s="61">
        <f>U10/درآمد!$F$13</f>
        <v>-3.3239647606371224E-5</v>
      </c>
    </row>
    <row r="11" spans="1:23" ht="21.75" customHeight="1" x14ac:dyDescent="0.2">
      <c r="A11" s="52" t="s">
        <v>69</v>
      </c>
      <c r="B11" s="52"/>
      <c r="D11" s="28">
        <v>0</v>
      </c>
      <c r="E11" s="26"/>
      <c r="F11" s="28">
        <v>0</v>
      </c>
      <c r="G11" s="26"/>
      <c r="H11" s="28">
        <v>-1293755490</v>
      </c>
      <c r="I11" s="26"/>
      <c r="J11" s="28">
        <v>-1293755490</v>
      </c>
      <c r="K11" s="26"/>
      <c r="L11" s="61">
        <f>J11/درآمد!$F$13</f>
        <v>-2.2798321963496279E-4</v>
      </c>
      <c r="M11" s="26"/>
      <c r="N11" s="28">
        <v>1019195709</v>
      </c>
      <c r="O11" s="26"/>
      <c r="P11" s="53">
        <v>0</v>
      </c>
      <c r="Q11" s="53"/>
      <c r="R11" s="26"/>
      <c r="S11" s="28">
        <v>-1293755490</v>
      </c>
      <c r="T11" s="26"/>
      <c r="U11" s="28">
        <v>-274559781</v>
      </c>
      <c r="W11" s="61">
        <f>U11/درآمد!$F$13</f>
        <v>-4.838242105133041E-5</v>
      </c>
    </row>
    <row r="12" spans="1:23" ht="21.75" customHeight="1" x14ac:dyDescent="0.2">
      <c r="A12" s="52" t="s">
        <v>23</v>
      </c>
      <c r="B12" s="52"/>
      <c r="D12" s="28">
        <v>0</v>
      </c>
      <c r="E12" s="26"/>
      <c r="F12" s="28">
        <v>1422872448</v>
      </c>
      <c r="G12" s="26"/>
      <c r="H12" s="28">
        <v>-2031513852</v>
      </c>
      <c r="I12" s="26"/>
      <c r="J12" s="28">
        <v>-608641404</v>
      </c>
      <c r="K12" s="26"/>
      <c r="L12" s="61">
        <f>J12/درآمد!$F$13</f>
        <v>-1.0725367193383978E-4</v>
      </c>
      <c r="M12" s="26"/>
      <c r="N12" s="28">
        <v>1994145096</v>
      </c>
      <c r="O12" s="26"/>
      <c r="P12" s="53">
        <v>-747944658</v>
      </c>
      <c r="Q12" s="53"/>
      <c r="R12" s="26"/>
      <c r="S12" s="28">
        <v>-2303479314</v>
      </c>
      <c r="T12" s="26"/>
      <c r="U12" s="28">
        <v>-1057278876</v>
      </c>
      <c r="W12" s="61">
        <f>U12/درآمد!$F$13</f>
        <v>-1.8631174442592285E-4</v>
      </c>
    </row>
    <row r="13" spans="1:23" ht="21.75" customHeight="1" x14ac:dyDescent="0.2">
      <c r="A13" s="52" t="s">
        <v>36</v>
      </c>
      <c r="B13" s="52"/>
      <c r="D13" s="28">
        <v>0</v>
      </c>
      <c r="E13" s="26"/>
      <c r="F13" s="28">
        <v>0</v>
      </c>
      <c r="G13" s="26"/>
      <c r="H13" s="28">
        <v>-164872835</v>
      </c>
      <c r="I13" s="26"/>
      <c r="J13" s="28">
        <v>-164872835</v>
      </c>
      <c r="K13" s="26"/>
      <c r="L13" s="61">
        <f>J13/درآمد!$F$13</f>
        <v>-2.9053588598602957E-5</v>
      </c>
      <c r="M13" s="26"/>
      <c r="N13" s="28">
        <v>0</v>
      </c>
      <c r="O13" s="26"/>
      <c r="P13" s="53">
        <v>0</v>
      </c>
      <c r="Q13" s="53"/>
      <c r="R13" s="26"/>
      <c r="S13" s="28">
        <v>-164872835</v>
      </c>
      <c r="T13" s="26"/>
      <c r="U13" s="28">
        <v>-164872835</v>
      </c>
      <c r="W13" s="61">
        <f>U13/درآمد!$F$13</f>
        <v>-2.9053588598602957E-5</v>
      </c>
    </row>
    <row r="14" spans="1:23" ht="21.75" customHeight="1" x14ac:dyDescent="0.2">
      <c r="A14" s="52" t="s">
        <v>210</v>
      </c>
      <c r="B14" s="52"/>
      <c r="D14" s="28">
        <v>0</v>
      </c>
      <c r="E14" s="26"/>
      <c r="F14" s="28">
        <v>0</v>
      </c>
      <c r="G14" s="26"/>
      <c r="H14" s="28">
        <v>0</v>
      </c>
      <c r="I14" s="26"/>
      <c r="J14" s="28">
        <v>0</v>
      </c>
      <c r="K14" s="26"/>
      <c r="L14" s="61">
        <f>J14/درآمد!$F$13</f>
        <v>0</v>
      </c>
      <c r="M14" s="26"/>
      <c r="N14" s="28">
        <v>0</v>
      </c>
      <c r="O14" s="26"/>
      <c r="P14" s="53">
        <v>0</v>
      </c>
      <c r="Q14" s="53"/>
      <c r="R14" s="26"/>
      <c r="S14" s="28">
        <v>6111532032</v>
      </c>
      <c r="T14" s="26"/>
      <c r="U14" s="28">
        <v>6111532032</v>
      </c>
      <c r="W14" s="61">
        <f>U14/درآمد!$F$13</f>
        <v>1.0769629658209732E-3</v>
      </c>
    </row>
    <row r="15" spans="1:23" ht="21.75" customHeight="1" x14ac:dyDescent="0.2">
      <c r="A15" s="52" t="s">
        <v>47</v>
      </c>
      <c r="B15" s="52"/>
      <c r="D15" s="28">
        <v>0</v>
      </c>
      <c r="E15" s="26"/>
      <c r="F15" s="28">
        <v>-19705852</v>
      </c>
      <c r="G15" s="26"/>
      <c r="H15" s="28">
        <v>0</v>
      </c>
      <c r="I15" s="26"/>
      <c r="J15" s="28">
        <v>-19705852</v>
      </c>
      <c r="K15" s="26"/>
      <c r="L15" s="61">
        <f>J15/درآمد!$F$13</f>
        <v>-3.4725290979132936E-6</v>
      </c>
      <c r="M15" s="26"/>
      <c r="N15" s="28">
        <v>6600000000</v>
      </c>
      <c r="O15" s="26"/>
      <c r="P15" s="53">
        <v>-6471354042</v>
      </c>
      <c r="Q15" s="53"/>
      <c r="R15" s="26"/>
      <c r="S15" s="28">
        <v>0</v>
      </c>
      <c r="T15" s="26"/>
      <c r="U15" s="28">
        <v>128645958</v>
      </c>
      <c r="W15" s="61">
        <f>U15/درآمد!$F$13</f>
        <v>2.2669754775582982E-5</v>
      </c>
    </row>
    <row r="16" spans="1:23" ht="21.75" customHeight="1" x14ac:dyDescent="0.2">
      <c r="A16" s="52" t="s">
        <v>32</v>
      </c>
      <c r="B16" s="52"/>
      <c r="D16" s="28">
        <v>6463182109</v>
      </c>
      <c r="E16" s="26"/>
      <c r="F16" s="28">
        <v>-6745273323</v>
      </c>
      <c r="G16" s="26"/>
      <c r="H16" s="28">
        <v>0</v>
      </c>
      <c r="I16" s="26"/>
      <c r="J16" s="28">
        <v>-282091214</v>
      </c>
      <c r="K16" s="26"/>
      <c r="L16" s="61">
        <f>J16/درآمد!$F$13</f>
        <v>-4.9709596361562334E-5</v>
      </c>
      <c r="M16" s="26"/>
      <c r="N16" s="28">
        <v>6463182109</v>
      </c>
      <c r="O16" s="26"/>
      <c r="P16" s="53">
        <v>-6653996501</v>
      </c>
      <c r="Q16" s="53"/>
      <c r="R16" s="26"/>
      <c r="S16" s="28">
        <v>0</v>
      </c>
      <c r="T16" s="26"/>
      <c r="U16" s="28">
        <v>-190814392</v>
      </c>
      <c r="W16" s="61">
        <f>U16/درآمد!$F$13</f>
        <v>-3.3624962195018698E-5</v>
      </c>
    </row>
    <row r="17" spans="1:23" ht="21.75" customHeight="1" x14ac:dyDescent="0.2">
      <c r="A17" s="52" t="s">
        <v>34</v>
      </c>
      <c r="B17" s="52"/>
      <c r="D17" s="28">
        <v>0</v>
      </c>
      <c r="E17" s="26"/>
      <c r="F17" s="28">
        <v>758244327</v>
      </c>
      <c r="G17" s="26"/>
      <c r="H17" s="28">
        <v>0</v>
      </c>
      <c r="I17" s="26"/>
      <c r="J17" s="28">
        <v>758244327</v>
      </c>
      <c r="K17" s="26"/>
      <c r="L17" s="61">
        <f>J17/درآمد!$F$13</f>
        <v>1.336164246455917E-4</v>
      </c>
      <c r="M17" s="26"/>
      <c r="N17" s="28">
        <v>45109124100</v>
      </c>
      <c r="O17" s="26"/>
      <c r="P17" s="53">
        <v>5343149507</v>
      </c>
      <c r="Q17" s="53"/>
      <c r="R17" s="26"/>
      <c r="S17" s="28">
        <v>0</v>
      </c>
      <c r="T17" s="26"/>
      <c r="U17" s="28">
        <v>50452273607</v>
      </c>
      <c r="W17" s="61">
        <f>U17/درآمد!$F$13</f>
        <v>8.8906071230104838E-3</v>
      </c>
    </row>
    <row r="18" spans="1:23" ht="21.75" customHeight="1" x14ac:dyDescent="0.2">
      <c r="A18" s="52" t="s">
        <v>35</v>
      </c>
      <c r="B18" s="52"/>
      <c r="D18" s="28">
        <v>0</v>
      </c>
      <c r="E18" s="26"/>
      <c r="F18" s="28">
        <v>114156</v>
      </c>
      <c r="G18" s="26"/>
      <c r="H18" s="28">
        <v>0</v>
      </c>
      <c r="I18" s="26"/>
      <c r="J18" s="28">
        <v>114156</v>
      </c>
      <c r="K18" s="26"/>
      <c r="L18" s="61">
        <f>J18/درآمد!$F$13</f>
        <v>2.0116360952136956E-8</v>
      </c>
      <c r="M18" s="26"/>
      <c r="N18" s="28">
        <v>1681358</v>
      </c>
      <c r="O18" s="26"/>
      <c r="P18" s="53">
        <v>-1581040</v>
      </c>
      <c r="Q18" s="53"/>
      <c r="R18" s="26"/>
      <c r="S18" s="28">
        <v>0</v>
      </c>
      <c r="T18" s="26"/>
      <c r="U18" s="28">
        <v>100318</v>
      </c>
      <c r="W18" s="61">
        <f>U18/درآمد!$F$13</f>
        <v>1.7677853971727067E-8</v>
      </c>
    </row>
    <row r="19" spans="1:23" ht="21.75" customHeight="1" x14ac:dyDescent="0.2">
      <c r="A19" s="52" t="s">
        <v>38</v>
      </c>
      <c r="B19" s="52"/>
      <c r="D19" s="28">
        <v>0</v>
      </c>
      <c r="E19" s="26"/>
      <c r="F19" s="28">
        <v>217593579</v>
      </c>
      <c r="G19" s="26"/>
      <c r="H19" s="28">
        <v>0</v>
      </c>
      <c r="I19" s="26"/>
      <c r="J19" s="28">
        <v>217593579</v>
      </c>
      <c r="K19" s="26"/>
      <c r="L19" s="61">
        <f>J19/درآمد!$F$13</f>
        <v>3.8343941413778755E-5</v>
      </c>
      <c r="M19" s="26"/>
      <c r="N19" s="28">
        <v>2274010418</v>
      </c>
      <c r="O19" s="26"/>
      <c r="P19" s="53">
        <v>-2348414133</v>
      </c>
      <c r="Q19" s="53"/>
      <c r="R19" s="26"/>
      <c r="S19" s="28">
        <v>0</v>
      </c>
      <c r="T19" s="26"/>
      <c r="U19" s="28">
        <v>-74403715</v>
      </c>
      <c r="W19" s="61">
        <f>U19/درآمد!$F$13</f>
        <v>-1.3111286197133104E-5</v>
      </c>
    </row>
    <row r="20" spans="1:23" ht="21.75" customHeight="1" x14ac:dyDescent="0.2">
      <c r="A20" s="52" t="s">
        <v>26</v>
      </c>
      <c r="B20" s="52"/>
      <c r="D20" s="28">
        <v>0</v>
      </c>
      <c r="E20" s="26"/>
      <c r="F20" s="28">
        <v>1056392700</v>
      </c>
      <c r="G20" s="26"/>
      <c r="H20" s="28">
        <v>0</v>
      </c>
      <c r="I20" s="26"/>
      <c r="J20" s="28">
        <v>1056392700</v>
      </c>
      <c r="K20" s="26"/>
      <c r="L20" s="61">
        <f>J20/درآمد!$F$13</f>
        <v>1.8615558411649435E-4</v>
      </c>
      <c r="M20" s="26"/>
      <c r="N20" s="28">
        <v>0</v>
      </c>
      <c r="O20" s="26"/>
      <c r="P20" s="53">
        <v>25630902</v>
      </c>
      <c r="Q20" s="53"/>
      <c r="R20" s="26"/>
      <c r="S20" s="28">
        <v>0</v>
      </c>
      <c r="T20" s="26"/>
      <c r="U20" s="28">
        <v>25630902</v>
      </c>
      <c r="W20" s="61">
        <f>U20/درآمد!$F$13</f>
        <v>4.5166305420726815E-6</v>
      </c>
    </row>
    <row r="21" spans="1:23" ht="21.75" customHeight="1" x14ac:dyDescent="0.2">
      <c r="A21" s="52" t="s">
        <v>68</v>
      </c>
      <c r="B21" s="52"/>
      <c r="D21" s="28">
        <v>0</v>
      </c>
      <c r="E21" s="26"/>
      <c r="F21" s="28">
        <v>2973828162</v>
      </c>
      <c r="G21" s="26"/>
      <c r="H21" s="28">
        <v>0</v>
      </c>
      <c r="I21" s="26"/>
      <c r="J21" s="28">
        <v>2973828162</v>
      </c>
      <c r="K21" s="26"/>
      <c r="L21" s="61">
        <f>J21/درآمد!$F$13</f>
        <v>5.2404254455676454E-4</v>
      </c>
      <c r="M21" s="26"/>
      <c r="N21" s="28">
        <v>0</v>
      </c>
      <c r="O21" s="26"/>
      <c r="P21" s="53">
        <v>1662461399</v>
      </c>
      <c r="Q21" s="53"/>
      <c r="R21" s="26"/>
      <c r="S21" s="28">
        <v>0</v>
      </c>
      <c r="T21" s="26"/>
      <c r="U21" s="28">
        <v>1662461399</v>
      </c>
      <c r="W21" s="61">
        <f>U21/درآمد!$F$13</f>
        <v>2.9295589869370492E-4</v>
      </c>
    </row>
    <row r="22" spans="1:23" ht="21.75" customHeight="1" x14ac:dyDescent="0.2">
      <c r="A22" s="52" t="s">
        <v>46</v>
      </c>
      <c r="B22" s="52"/>
      <c r="D22" s="28">
        <v>0</v>
      </c>
      <c r="E22" s="26"/>
      <c r="F22" s="28">
        <v>665450249</v>
      </c>
      <c r="G22" s="26"/>
      <c r="H22" s="28">
        <v>0</v>
      </c>
      <c r="I22" s="26"/>
      <c r="J22" s="28">
        <v>665450249</v>
      </c>
      <c r="K22" s="26"/>
      <c r="L22" s="61">
        <f>J22/درآمد!$F$13</f>
        <v>1.1726442240945211E-4</v>
      </c>
      <c r="M22" s="26"/>
      <c r="N22" s="28">
        <v>0</v>
      </c>
      <c r="O22" s="26"/>
      <c r="P22" s="53">
        <v>-7852425423</v>
      </c>
      <c r="Q22" s="53"/>
      <c r="R22" s="26"/>
      <c r="S22" s="28">
        <v>0</v>
      </c>
      <c r="T22" s="26"/>
      <c r="U22" s="28">
        <v>-7852425423</v>
      </c>
      <c r="W22" s="61">
        <f>U22/درآمد!$F$13</f>
        <v>-1.3837400062966881E-3</v>
      </c>
    </row>
    <row r="23" spans="1:23" ht="21.75" customHeight="1" x14ac:dyDescent="0.2">
      <c r="A23" s="52" t="s">
        <v>53</v>
      </c>
      <c r="B23" s="52"/>
      <c r="D23" s="28">
        <v>0</v>
      </c>
      <c r="E23" s="26"/>
      <c r="F23" s="28">
        <v>0</v>
      </c>
      <c r="G23" s="26"/>
      <c r="H23" s="28">
        <v>0</v>
      </c>
      <c r="I23" s="26"/>
      <c r="J23" s="28">
        <v>0</v>
      </c>
      <c r="K23" s="26"/>
      <c r="L23" s="61">
        <f>J23/درآمد!$F$13</f>
        <v>0</v>
      </c>
      <c r="M23" s="26"/>
      <c r="N23" s="28">
        <v>0</v>
      </c>
      <c r="O23" s="26"/>
      <c r="P23" s="53">
        <v>0</v>
      </c>
      <c r="Q23" s="53"/>
      <c r="R23" s="26"/>
      <c r="S23" s="28">
        <v>0</v>
      </c>
      <c r="T23" s="26"/>
      <c r="U23" s="28">
        <v>0</v>
      </c>
      <c r="W23" s="61">
        <f>U23/درآمد!$F$13</f>
        <v>0</v>
      </c>
    </row>
    <row r="24" spans="1:23" ht="21.75" customHeight="1" x14ac:dyDescent="0.2">
      <c r="A24" s="52" t="s">
        <v>63</v>
      </c>
      <c r="B24" s="52"/>
      <c r="D24" s="28">
        <v>0</v>
      </c>
      <c r="E24" s="26"/>
      <c r="F24" s="28">
        <v>0</v>
      </c>
      <c r="G24" s="26"/>
      <c r="H24" s="28">
        <v>0</v>
      </c>
      <c r="I24" s="26"/>
      <c r="J24" s="28">
        <v>0</v>
      </c>
      <c r="K24" s="26"/>
      <c r="L24" s="61">
        <f>J24/درآمد!$F$13</f>
        <v>0</v>
      </c>
      <c r="M24" s="26"/>
      <c r="N24" s="28">
        <v>0</v>
      </c>
      <c r="O24" s="26"/>
      <c r="P24" s="53">
        <v>0</v>
      </c>
      <c r="Q24" s="53"/>
      <c r="R24" s="26"/>
      <c r="S24" s="28">
        <v>0</v>
      </c>
      <c r="T24" s="26"/>
      <c r="U24" s="28">
        <v>0</v>
      </c>
      <c r="W24" s="61">
        <f>U24/درآمد!$F$13</f>
        <v>0</v>
      </c>
    </row>
    <row r="25" spans="1:23" ht="21.75" customHeight="1" x14ac:dyDescent="0.2">
      <c r="A25" s="52" t="s">
        <v>25</v>
      </c>
      <c r="B25" s="52"/>
      <c r="D25" s="28">
        <v>0</v>
      </c>
      <c r="E25" s="26"/>
      <c r="F25" s="28">
        <v>583581935</v>
      </c>
      <c r="G25" s="26"/>
      <c r="H25" s="28">
        <v>0</v>
      </c>
      <c r="I25" s="26"/>
      <c r="J25" s="28">
        <v>583581935</v>
      </c>
      <c r="K25" s="26"/>
      <c r="L25" s="61">
        <f>J25/درآمد!$F$13</f>
        <v>1.0283773826699015E-4</v>
      </c>
      <c r="M25" s="26"/>
      <c r="N25" s="28">
        <v>0</v>
      </c>
      <c r="O25" s="26"/>
      <c r="P25" s="53">
        <v>264647404</v>
      </c>
      <c r="Q25" s="53"/>
      <c r="R25" s="26"/>
      <c r="S25" s="28">
        <v>0</v>
      </c>
      <c r="T25" s="26"/>
      <c r="U25" s="28">
        <v>264647404</v>
      </c>
      <c r="W25" s="61">
        <f>U25/درآمد!$F$13</f>
        <v>4.6635680156189897E-5</v>
      </c>
    </row>
    <row r="26" spans="1:23" ht="21.75" customHeight="1" x14ac:dyDescent="0.2">
      <c r="A26" s="52" t="s">
        <v>22</v>
      </c>
      <c r="B26" s="52"/>
      <c r="D26" s="28">
        <v>0</v>
      </c>
      <c r="E26" s="26"/>
      <c r="F26" s="28">
        <v>138039054</v>
      </c>
      <c r="G26" s="26"/>
      <c r="H26" s="28">
        <v>0</v>
      </c>
      <c r="I26" s="26"/>
      <c r="J26" s="28">
        <v>138039054</v>
      </c>
      <c r="K26" s="26"/>
      <c r="L26" s="61">
        <f>J26/درآمد!$F$13</f>
        <v>2.4324988925291045E-5</v>
      </c>
      <c r="M26" s="26"/>
      <c r="N26" s="28">
        <v>0</v>
      </c>
      <c r="O26" s="26"/>
      <c r="P26" s="53">
        <v>161155571</v>
      </c>
      <c r="Q26" s="53"/>
      <c r="R26" s="26"/>
      <c r="S26" s="28">
        <v>0</v>
      </c>
      <c r="T26" s="26"/>
      <c r="U26" s="28">
        <v>161155571</v>
      </c>
      <c r="W26" s="61">
        <f>U26/درآمد!$F$13</f>
        <v>2.8398539154172667E-5</v>
      </c>
    </row>
    <row r="27" spans="1:23" ht="21.75" customHeight="1" x14ac:dyDescent="0.2">
      <c r="A27" s="52" t="s">
        <v>44</v>
      </c>
      <c r="B27" s="52"/>
      <c r="D27" s="28">
        <v>0</v>
      </c>
      <c r="E27" s="26"/>
      <c r="F27" s="28">
        <v>0</v>
      </c>
      <c r="G27" s="26"/>
      <c r="H27" s="28">
        <v>0</v>
      </c>
      <c r="I27" s="26"/>
      <c r="J27" s="28">
        <v>0</v>
      </c>
      <c r="K27" s="26"/>
      <c r="L27" s="61">
        <f>J27/درآمد!$F$13</f>
        <v>0</v>
      </c>
      <c r="M27" s="26"/>
      <c r="N27" s="28">
        <v>0</v>
      </c>
      <c r="O27" s="26"/>
      <c r="P27" s="53">
        <v>0</v>
      </c>
      <c r="Q27" s="53"/>
      <c r="R27" s="26"/>
      <c r="S27" s="28">
        <v>0</v>
      </c>
      <c r="T27" s="26"/>
      <c r="U27" s="28">
        <v>0</v>
      </c>
      <c r="W27" s="61">
        <f>U27/درآمد!$F$13</f>
        <v>0</v>
      </c>
    </row>
    <row r="28" spans="1:23" ht="21.75" customHeight="1" x14ac:dyDescent="0.2">
      <c r="A28" s="52" t="s">
        <v>57</v>
      </c>
      <c r="B28" s="52"/>
      <c r="D28" s="28">
        <v>0</v>
      </c>
      <c r="E28" s="26"/>
      <c r="F28" s="28">
        <v>0</v>
      </c>
      <c r="G28" s="26"/>
      <c r="H28" s="28">
        <v>0</v>
      </c>
      <c r="I28" s="26"/>
      <c r="J28" s="28">
        <v>0</v>
      </c>
      <c r="K28" s="26"/>
      <c r="L28" s="61">
        <f>J28/درآمد!$F$13</f>
        <v>0</v>
      </c>
      <c r="M28" s="26"/>
      <c r="N28" s="28">
        <v>0</v>
      </c>
      <c r="O28" s="26"/>
      <c r="P28" s="53">
        <v>0</v>
      </c>
      <c r="Q28" s="53"/>
      <c r="R28" s="26"/>
      <c r="S28" s="28">
        <v>0</v>
      </c>
      <c r="T28" s="26"/>
      <c r="U28" s="28">
        <v>0</v>
      </c>
      <c r="W28" s="61">
        <f>U28/درآمد!$F$13</f>
        <v>0</v>
      </c>
    </row>
    <row r="29" spans="1:23" ht="21.75" customHeight="1" x14ac:dyDescent="0.2">
      <c r="A29" s="52" t="s">
        <v>43</v>
      </c>
      <c r="B29" s="52"/>
      <c r="D29" s="28">
        <v>0</v>
      </c>
      <c r="E29" s="26"/>
      <c r="F29" s="28">
        <v>0</v>
      </c>
      <c r="G29" s="26"/>
      <c r="H29" s="28">
        <v>0</v>
      </c>
      <c r="I29" s="26"/>
      <c r="J29" s="28">
        <v>0</v>
      </c>
      <c r="K29" s="26"/>
      <c r="L29" s="61">
        <f>J29/درآمد!$F$13</f>
        <v>0</v>
      </c>
      <c r="M29" s="26"/>
      <c r="N29" s="28">
        <v>0</v>
      </c>
      <c r="O29" s="26"/>
      <c r="P29" s="53">
        <v>0</v>
      </c>
      <c r="Q29" s="53"/>
      <c r="R29" s="26"/>
      <c r="S29" s="28">
        <v>0</v>
      </c>
      <c r="T29" s="26"/>
      <c r="U29" s="28">
        <v>0</v>
      </c>
      <c r="W29" s="61">
        <f>U29/درآمد!$F$13</f>
        <v>0</v>
      </c>
    </row>
    <row r="30" spans="1:23" ht="21.75" customHeight="1" x14ac:dyDescent="0.2">
      <c r="A30" s="52" t="s">
        <v>55</v>
      </c>
      <c r="B30" s="52"/>
      <c r="D30" s="28">
        <v>0</v>
      </c>
      <c r="E30" s="26"/>
      <c r="F30" s="28">
        <v>0</v>
      </c>
      <c r="G30" s="26"/>
      <c r="H30" s="28">
        <v>0</v>
      </c>
      <c r="I30" s="26"/>
      <c r="J30" s="28">
        <v>0</v>
      </c>
      <c r="K30" s="26"/>
      <c r="L30" s="61">
        <f>J30/درآمد!$F$13</f>
        <v>0</v>
      </c>
      <c r="M30" s="26"/>
      <c r="N30" s="28">
        <v>0</v>
      </c>
      <c r="O30" s="26"/>
      <c r="P30" s="53">
        <v>0</v>
      </c>
      <c r="Q30" s="53"/>
      <c r="R30" s="26"/>
      <c r="S30" s="28">
        <v>0</v>
      </c>
      <c r="T30" s="26"/>
      <c r="U30" s="28">
        <v>0</v>
      </c>
      <c r="W30" s="61">
        <f>U30/درآمد!$F$13</f>
        <v>0</v>
      </c>
    </row>
    <row r="31" spans="1:23" ht="21.75" customHeight="1" x14ac:dyDescent="0.2">
      <c r="A31" s="52" t="s">
        <v>66</v>
      </c>
      <c r="B31" s="52"/>
      <c r="D31" s="28">
        <v>0</v>
      </c>
      <c r="E31" s="26"/>
      <c r="F31" s="28">
        <v>352062983</v>
      </c>
      <c r="G31" s="26"/>
      <c r="H31" s="28">
        <v>0</v>
      </c>
      <c r="I31" s="26"/>
      <c r="J31" s="28">
        <v>352062983</v>
      </c>
      <c r="K31" s="26"/>
      <c r="L31" s="61">
        <f>J31/درآمد!$F$13</f>
        <v>6.2039893162987994E-5</v>
      </c>
      <c r="M31" s="26"/>
      <c r="N31" s="28">
        <v>0</v>
      </c>
      <c r="O31" s="26"/>
      <c r="P31" s="53">
        <v>649914429</v>
      </c>
      <c r="Q31" s="53"/>
      <c r="R31" s="26"/>
      <c r="S31" s="28">
        <v>0</v>
      </c>
      <c r="T31" s="26"/>
      <c r="U31" s="28">
        <v>649914429</v>
      </c>
      <c r="W31" s="61">
        <f>U31/درآمد!$F$13</f>
        <v>1.1452672870252975E-4</v>
      </c>
    </row>
    <row r="32" spans="1:23" ht="21.75" customHeight="1" x14ac:dyDescent="0.2">
      <c r="A32" s="52" t="s">
        <v>21</v>
      </c>
      <c r="B32" s="52"/>
      <c r="D32" s="28">
        <v>0</v>
      </c>
      <c r="E32" s="26"/>
      <c r="F32" s="28">
        <v>3809367394</v>
      </c>
      <c r="G32" s="26"/>
      <c r="H32" s="28">
        <v>0</v>
      </c>
      <c r="I32" s="26"/>
      <c r="J32" s="28">
        <v>3809367394</v>
      </c>
      <c r="K32" s="26"/>
      <c r="L32" s="61">
        <f>J32/درآمد!$F$13</f>
        <v>6.7127973559870098E-4</v>
      </c>
      <c r="M32" s="26"/>
      <c r="N32" s="28">
        <v>0</v>
      </c>
      <c r="O32" s="26"/>
      <c r="P32" s="53">
        <v>2815371105</v>
      </c>
      <c r="Q32" s="53"/>
      <c r="R32" s="26"/>
      <c r="S32" s="28">
        <v>0</v>
      </c>
      <c r="T32" s="26"/>
      <c r="U32" s="28">
        <v>2815371105</v>
      </c>
      <c r="W32" s="61">
        <f>U32/درآمد!$F$13</f>
        <v>4.9611953259046104E-4</v>
      </c>
    </row>
    <row r="33" spans="1:23" ht="21.75" customHeight="1" x14ac:dyDescent="0.2">
      <c r="A33" s="52" t="s">
        <v>67</v>
      </c>
      <c r="B33" s="52"/>
      <c r="D33" s="28">
        <v>0</v>
      </c>
      <c r="E33" s="26"/>
      <c r="F33" s="28">
        <v>15608169</v>
      </c>
      <c r="G33" s="26"/>
      <c r="H33" s="28">
        <v>0</v>
      </c>
      <c r="I33" s="26"/>
      <c r="J33" s="28">
        <v>15608169</v>
      </c>
      <c r="K33" s="26"/>
      <c r="L33" s="61">
        <f>J33/درآمد!$F$13</f>
        <v>2.750442915010639E-6</v>
      </c>
      <c r="M33" s="26"/>
      <c r="N33" s="28">
        <v>0</v>
      </c>
      <c r="O33" s="26"/>
      <c r="P33" s="53">
        <v>955777</v>
      </c>
      <c r="Q33" s="53"/>
      <c r="R33" s="26"/>
      <c r="S33" s="28">
        <v>0</v>
      </c>
      <c r="T33" s="26"/>
      <c r="U33" s="28">
        <v>955777</v>
      </c>
      <c r="W33" s="61">
        <f>U33/درآمد!$F$13</f>
        <v>1.684252699967641E-7</v>
      </c>
    </row>
    <row r="34" spans="1:23" ht="21.75" customHeight="1" x14ac:dyDescent="0.2">
      <c r="A34" s="52" t="s">
        <v>48</v>
      </c>
      <c r="B34" s="52"/>
      <c r="D34" s="28">
        <v>0</v>
      </c>
      <c r="E34" s="26"/>
      <c r="F34" s="28">
        <v>0</v>
      </c>
      <c r="G34" s="26"/>
      <c r="H34" s="28">
        <v>0</v>
      </c>
      <c r="I34" s="26"/>
      <c r="J34" s="28">
        <v>0</v>
      </c>
      <c r="K34" s="26"/>
      <c r="L34" s="61">
        <f>J34/درآمد!$F$13</f>
        <v>0</v>
      </c>
      <c r="M34" s="26"/>
      <c r="N34" s="28">
        <v>0</v>
      </c>
      <c r="O34" s="26"/>
      <c r="P34" s="53">
        <v>0</v>
      </c>
      <c r="Q34" s="53"/>
      <c r="R34" s="26"/>
      <c r="S34" s="28">
        <v>0</v>
      </c>
      <c r="T34" s="26"/>
      <c r="U34" s="28">
        <v>0</v>
      </c>
      <c r="W34" s="61">
        <f>U34/درآمد!$F$13</f>
        <v>0</v>
      </c>
    </row>
    <row r="35" spans="1:23" ht="21.75" customHeight="1" x14ac:dyDescent="0.2">
      <c r="A35" s="52" t="s">
        <v>27</v>
      </c>
      <c r="B35" s="52"/>
      <c r="D35" s="28">
        <v>0</v>
      </c>
      <c r="E35" s="26"/>
      <c r="F35" s="28">
        <v>993309887</v>
      </c>
      <c r="G35" s="26"/>
      <c r="H35" s="28">
        <v>0</v>
      </c>
      <c r="I35" s="26"/>
      <c r="J35" s="28">
        <v>993309887</v>
      </c>
      <c r="K35" s="26"/>
      <c r="L35" s="61">
        <f>J35/درآمد!$F$13</f>
        <v>1.7503924650669585E-4</v>
      </c>
      <c r="M35" s="26"/>
      <c r="N35" s="28">
        <v>0</v>
      </c>
      <c r="O35" s="26"/>
      <c r="P35" s="53">
        <v>238568342</v>
      </c>
      <c r="Q35" s="53"/>
      <c r="R35" s="26"/>
      <c r="S35" s="28">
        <v>0</v>
      </c>
      <c r="T35" s="26"/>
      <c r="U35" s="28">
        <v>238568342</v>
      </c>
      <c r="W35" s="61">
        <f>U35/درآمد!$F$13</f>
        <v>4.2040075680865265E-5</v>
      </c>
    </row>
    <row r="36" spans="1:23" ht="21.75" customHeight="1" x14ac:dyDescent="0.2">
      <c r="A36" s="52" t="s">
        <v>42</v>
      </c>
      <c r="B36" s="52"/>
      <c r="D36" s="28">
        <v>0</v>
      </c>
      <c r="E36" s="26"/>
      <c r="F36" s="28">
        <v>0</v>
      </c>
      <c r="G36" s="26"/>
      <c r="H36" s="28">
        <v>0</v>
      </c>
      <c r="I36" s="26"/>
      <c r="J36" s="28">
        <v>0</v>
      </c>
      <c r="K36" s="26"/>
      <c r="L36" s="61">
        <f>J36/درآمد!$F$13</f>
        <v>0</v>
      </c>
      <c r="M36" s="26"/>
      <c r="N36" s="28">
        <v>0</v>
      </c>
      <c r="O36" s="26"/>
      <c r="P36" s="53">
        <v>0</v>
      </c>
      <c r="Q36" s="53"/>
      <c r="R36" s="26"/>
      <c r="S36" s="28">
        <v>0</v>
      </c>
      <c r="T36" s="26"/>
      <c r="U36" s="28">
        <v>0</v>
      </c>
      <c r="W36" s="61">
        <f>U36/درآمد!$F$13</f>
        <v>0</v>
      </c>
    </row>
    <row r="37" spans="1:23" ht="21.75" customHeight="1" x14ac:dyDescent="0.2">
      <c r="A37" s="52" t="s">
        <v>50</v>
      </c>
      <c r="B37" s="52"/>
      <c r="D37" s="28">
        <v>0</v>
      </c>
      <c r="E37" s="26"/>
      <c r="F37" s="28">
        <v>0</v>
      </c>
      <c r="G37" s="26"/>
      <c r="H37" s="28">
        <v>0</v>
      </c>
      <c r="I37" s="26"/>
      <c r="J37" s="28">
        <v>0</v>
      </c>
      <c r="K37" s="26"/>
      <c r="L37" s="61">
        <f>J37/درآمد!$F$13</f>
        <v>0</v>
      </c>
      <c r="M37" s="26"/>
      <c r="N37" s="28">
        <v>0</v>
      </c>
      <c r="O37" s="26"/>
      <c r="P37" s="53">
        <v>0</v>
      </c>
      <c r="Q37" s="53"/>
      <c r="R37" s="26"/>
      <c r="S37" s="28">
        <v>0</v>
      </c>
      <c r="T37" s="26"/>
      <c r="U37" s="28">
        <v>0</v>
      </c>
      <c r="W37" s="61">
        <f>U37/درآمد!$F$13</f>
        <v>0</v>
      </c>
    </row>
    <row r="38" spans="1:23" ht="21.75" customHeight="1" x14ac:dyDescent="0.2">
      <c r="A38" s="52" t="s">
        <v>62</v>
      </c>
      <c r="B38" s="52"/>
      <c r="D38" s="28">
        <v>0</v>
      </c>
      <c r="E38" s="26"/>
      <c r="F38" s="28">
        <v>0</v>
      </c>
      <c r="G38" s="26"/>
      <c r="H38" s="28">
        <v>0</v>
      </c>
      <c r="I38" s="26"/>
      <c r="J38" s="28">
        <v>0</v>
      </c>
      <c r="K38" s="26"/>
      <c r="L38" s="61">
        <f>J38/درآمد!$F$13</f>
        <v>0</v>
      </c>
      <c r="M38" s="26"/>
      <c r="N38" s="28">
        <v>0</v>
      </c>
      <c r="O38" s="26"/>
      <c r="P38" s="53">
        <v>0</v>
      </c>
      <c r="Q38" s="53"/>
      <c r="R38" s="26"/>
      <c r="S38" s="28">
        <v>0</v>
      </c>
      <c r="T38" s="26"/>
      <c r="U38" s="28">
        <v>0</v>
      </c>
      <c r="W38" s="61">
        <f>U38/درآمد!$F$13</f>
        <v>0</v>
      </c>
    </row>
    <row r="39" spans="1:23" ht="21.75" customHeight="1" x14ac:dyDescent="0.2">
      <c r="A39" s="52" t="s">
        <v>51</v>
      </c>
      <c r="B39" s="52"/>
      <c r="D39" s="28">
        <v>0</v>
      </c>
      <c r="E39" s="26"/>
      <c r="F39" s="28">
        <v>0</v>
      </c>
      <c r="G39" s="26"/>
      <c r="H39" s="28">
        <v>0</v>
      </c>
      <c r="I39" s="26"/>
      <c r="J39" s="28">
        <v>0</v>
      </c>
      <c r="K39" s="26"/>
      <c r="L39" s="61">
        <f>J39/درآمد!$F$13</f>
        <v>0</v>
      </c>
      <c r="M39" s="26"/>
      <c r="N39" s="28">
        <v>0</v>
      </c>
      <c r="O39" s="26"/>
      <c r="P39" s="53">
        <v>0</v>
      </c>
      <c r="Q39" s="53"/>
      <c r="R39" s="26"/>
      <c r="S39" s="28">
        <v>0</v>
      </c>
      <c r="T39" s="26"/>
      <c r="U39" s="28">
        <v>0</v>
      </c>
      <c r="W39" s="61">
        <f>U39/درآمد!$F$13</f>
        <v>0</v>
      </c>
    </row>
    <row r="40" spans="1:23" ht="21.75" customHeight="1" x14ac:dyDescent="0.2">
      <c r="A40" s="52" t="s">
        <v>65</v>
      </c>
      <c r="B40" s="52"/>
      <c r="D40" s="28">
        <v>0</v>
      </c>
      <c r="E40" s="26"/>
      <c r="F40" s="28">
        <v>0</v>
      </c>
      <c r="G40" s="26"/>
      <c r="H40" s="28">
        <v>0</v>
      </c>
      <c r="I40" s="26"/>
      <c r="J40" s="28">
        <v>0</v>
      </c>
      <c r="K40" s="26"/>
      <c r="L40" s="61">
        <f>J40/درآمد!$F$13</f>
        <v>0</v>
      </c>
      <c r="M40" s="26"/>
      <c r="N40" s="28">
        <v>0</v>
      </c>
      <c r="O40" s="26"/>
      <c r="P40" s="53">
        <v>253188758</v>
      </c>
      <c r="Q40" s="53"/>
      <c r="R40" s="26"/>
      <c r="S40" s="28">
        <v>0</v>
      </c>
      <c r="T40" s="26"/>
      <c r="U40" s="28">
        <v>253188758</v>
      </c>
      <c r="W40" s="61">
        <f>U40/درآمد!$F$13</f>
        <v>4.4616458573804737E-5</v>
      </c>
    </row>
    <row r="41" spans="1:23" ht="21.75" customHeight="1" x14ac:dyDescent="0.2">
      <c r="A41" s="52" t="s">
        <v>60</v>
      </c>
      <c r="B41" s="52"/>
      <c r="D41" s="28">
        <v>0</v>
      </c>
      <c r="E41" s="26"/>
      <c r="F41" s="28">
        <v>0</v>
      </c>
      <c r="G41" s="26"/>
      <c r="H41" s="28">
        <v>0</v>
      </c>
      <c r="I41" s="26"/>
      <c r="J41" s="28">
        <v>0</v>
      </c>
      <c r="K41" s="26"/>
      <c r="L41" s="61">
        <f>J41/درآمد!$F$13</f>
        <v>0</v>
      </c>
      <c r="M41" s="26"/>
      <c r="N41" s="28">
        <v>0</v>
      </c>
      <c r="O41" s="26"/>
      <c r="P41" s="53">
        <v>0</v>
      </c>
      <c r="Q41" s="53"/>
      <c r="R41" s="26"/>
      <c r="S41" s="28">
        <v>0</v>
      </c>
      <c r="T41" s="26"/>
      <c r="U41" s="28">
        <v>0</v>
      </c>
      <c r="W41" s="61">
        <f>U41/درآمد!$F$13</f>
        <v>0</v>
      </c>
    </row>
    <row r="42" spans="1:23" ht="21.75" customHeight="1" x14ac:dyDescent="0.2">
      <c r="A42" s="52" t="s">
        <v>24</v>
      </c>
      <c r="B42" s="52"/>
      <c r="D42" s="28">
        <v>0</v>
      </c>
      <c r="E42" s="26"/>
      <c r="F42" s="28">
        <v>929900670</v>
      </c>
      <c r="G42" s="26"/>
      <c r="H42" s="28">
        <v>0</v>
      </c>
      <c r="I42" s="26"/>
      <c r="J42" s="28">
        <v>929900670</v>
      </c>
      <c r="K42" s="26"/>
      <c r="L42" s="61">
        <f>J42/درآمد!$F$13</f>
        <v>1.6386539058265876E-4</v>
      </c>
      <c r="M42" s="26"/>
      <c r="N42" s="28">
        <v>0</v>
      </c>
      <c r="O42" s="26"/>
      <c r="P42" s="53">
        <v>263161554</v>
      </c>
      <c r="Q42" s="53"/>
      <c r="R42" s="26"/>
      <c r="S42" s="28">
        <v>0</v>
      </c>
      <c r="T42" s="26"/>
      <c r="U42" s="28">
        <v>263161554</v>
      </c>
      <c r="W42" s="61">
        <f>U42/درآمد!$F$13</f>
        <v>4.6373846394313751E-5</v>
      </c>
    </row>
    <row r="43" spans="1:23" ht="21.75" customHeight="1" x14ac:dyDescent="0.2">
      <c r="A43" s="52" t="s">
        <v>70</v>
      </c>
      <c r="B43" s="52"/>
      <c r="D43" s="28">
        <v>0</v>
      </c>
      <c r="E43" s="26"/>
      <c r="F43" s="28">
        <v>9110482693</v>
      </c>
      <c r="G43" s="26"/>
      <c r="H43" s="28">
        <v>0</v>
      </c>
      <c r="I43" s="26"/>
      <c r="J43" s="28">
        <v>9110482693</v>
      </c>
      <c r="K43" s="26"/>
      <c r="L43" s="61">
        <f>J43/درآمد!$F$13</f>
        <v>1.6054325510755872E-3</v>
      </c>
      <c r="M43" s="26"/>
      <c r="N43" s="28">
        <v>0</v>
      </c>
      <c r="O43" s="26"/>
      <c r="P43" s="53">
        <v>12659408670</v>
      </c>
      <c r="Q43" s="53"/>
      <c r="R43" s="26"/>
      <c r="S43" s="28">
        <v>0</v>
      </c>
      <c r="T43" s="26"/>
      <c r="U43" s="28">
        <v>12659408670</v>
      </c>
      <c r="W43" s="61">
        <f>U43/درآمد!$F$13</f>
        <v>2.2308177778332461E-3</v>
      </c>
    </row>
    <row r="44" spans="1:23" ht="21.75" customHeight="1" x14ac:dyDescent="0.2">
      <c r="A44" s="52" t="s">
        <v>19</v>
      </c>
      <c r="B44" s="52"/>
      <c r="D44" s="28">
        <v>0</v>
      </c>
      <c r="E44" s="26"/>
      <c r="F44" s="28">
        <v>25813911</v>
      </c>
      <c r="G44" s="26"/>
      <c r="H44" s="28">
        <v>0</v>
      </c>
      <c r="I44" s="26"/>
      <c r="J44" s="28">
        <v>25813911</v>
      </c>
      <c r="K44" s="26"/>
      <c r="L44" s="61">
        <f>J44/درآمد!$F$13</f>
        <v>4.5488800524049426E-6</v>
      </c>
      <c r="M44" s="26"/>
      <c r="N44" s="28">
        <v>0</v>
      </c>
      <c r="O44" s="26"/>
      <c r="P44" s="53">
        <v>-31027128</v>
      </c>
      <c r="Q44" s="53"/>
      <c r="R44" s="26"/>
      <c r="S44" s="28">
        <v>0</v>
      </c>
      <c r="T44" s="26"/>
      <c r="U44" s="28">
        <v>-31027128</v>
      </c>
      <c r="W44" s="61">
        <f>U44/درآمد!$F$13</f>
        <v>-5.467543590841964E-6</v>
      </c>
    </row>
    <row r="45" spans="1:23" ht="21.75" customHeight="1" x14ac:dyDescent="0.2">
      <c r="A45" s="52" t="s">
        <v>61</v>
      </c>
      <c r="B45" s="52"/>
      <c r="D45" s="28">
        <v>0</v>
      </c>
      <c r="E45" s="26"/>
      <c r="F45" s="28">
        <v>0</v>
      </c>
      <c r="G45" s="26"/>
      <c r="H45" s="28">
        <v>0</v>
      </c>
      <c r="I45" s="26"/>
      <c r="J45" s="28">
        <v>0</v>
      </c>
      <c r="K45" s="26"/>
      <c r="L45" s="61">
        <f>J45/درآمد!$F$13</f>
        <v>0</v>
      </c>
      <c r="M45" s="26"/>
      <c r="N45" s="28">
        <v>0</v>
      </c>
      <c r="O45" s="26"/>
      <c r="P45" s="53">
        <v>0</v>
      </c>
      <c r="Q45" s="53"/>
      <c r="R45" s="26"/>
      <c r="S45" s="28">
        <v>0</v>
      </c>
      <c r="T45" s="26"/>
      <c r="U45" s="28">
        <v>0</v>
      </c>
      <c r="W45" s="61">
        <f>U45/درآمد!$F$13</f>
        <v>0</v>
      </c>
    </row>
    <row r="46" spans="1:23" ht="21.75" customHeight="1" x14ac:dyDescent="0.2">
      <c r="A46" s="52" t="s">
        <v>56</v>
      </c>
      <c r="B46" s="52"/>
      <c r="D46" s="28">
        <v>0</v>
      </c>
      <c r="E46" s="26"/>
      <c r="F46" s="28">
        <v>0</v>
      </c>
      <c r="G46" s="26"/>
      <c r="H46" s="28">
        <v>0</v>
      </c>
      <c r="I46" s="26"/>
      <c r="J46" s="28">
        <v>0</v>
      </c>
      <c r="K46" s="26"/>
      <c r="L46" s="61">
        <f>J46/درآمد!$F$13</f>
        <v>0</v>
      </c>
      <c r="M46" s="26"/>
      <c r="N46" s="28">
        <v>0</v>
      </c>
      <c r="O46" s="26"/>
      <c r="P46" s="53">
        <v>0</v>
      </c>
      <c r="Q46" s="53"/>
      <c r="R46" s="26"/>
      <c r="S46" s="28">
        <v>0</v>
      </c>
      <c r="T46" s="26"/>
      <c r="U46" s="28">
        <v>0</v>
      </c>
      <c r="W46" s="61">
        <f>U46/درآمد!$F$13</f>
        <v>0</v>
      </c>
    </row>
    <row r="47" spans="1:23" ht="21.75" customHeight="1" x14ac:dyDescent="0.2">
      <c r="A47" s="52" t="s">
        <v>72</v>
      </c>
      <c r="B47" s="52"/>
      <c r="D47" s="28">
        <v>0</v>
      </c>
      <c r="E47" s="26"/>
      <c r="F47" s="28">
        <v>-265656820</v>
      </c>
      <c r="G47" s="26"/>
      <c r="H47" s="28">
        <v>0</v>
      </c>
      <c r="I47" s="26"/>
      <c r="J47" s="28">
        <v>-265656820</v>
      </c>
      <c r="K47" s="26"/>
      <c r="L47" s="61">
        <f>J47/درآمد!$F$13</f>
        <v>-4.6813557592390026E-5</v>
      </c>
      <c r="M47" s="26"/>
      <c r="N47" s="28">
        <v>0</v>
      </c>
      <c r="O47" s="26"/>
      <c r="P47" s="53">
        <v>-265656820</v>
      </c>
      <c r="Q47" s="53"/>
      <c r="R47" s="26"/>
      <c r="S47" s="28">
        <v>0</v>
      </c>
      <c r="T47" s="26"/>
      <c r="U47" s="28">
        <v>-265656820</v>
      </c>
      <c r="W47" s="61">
        <f>U47/درآمد!$F$13</f>
        <v>-4.6813557592390026E-5</v>
      </c>
    </row>
    <row r="48" spans="1:23" ht="21.75" customHeight="1" x14ac:dyDescent="0.2">
      <c r="A48" s="52" t="s">
        <v>33</v>
      </c>
      <c r="B48" s="52"/>
      <c r="D48" s="28">
        <v>0</v>
      </c>
      <c r="E48" s="26"/>
      <c r="F48" s="28">
        <v>360929952</v>
      </c>
      <c r="G48" s="26"/>
      <c r="H48" s="28">
        <v>0</v>
      </c>
      <c r="I48" s="26"/>
      <c r="J48" s="28">
        <v>360929952</v>
      </c>
      <c r="K48" s="26"/>
      <c r="L48" s="61">
        <f>J48/درآمد!$F$13</f>
        <v>6.3602414177699521E-5</v>
      </c>
      <c r="M48" s="26"/>
      <c r="N48" s="28">
        <v>0</v>
      </c>
      <c r="O48" s="26"/>
      <c r="P48" s="53">
        <v>90776396</v>
      </c>
      <c r="Q48" s="53"/>
      <c r="R48" s="26"/>
      <c r="S48" s="28">
        <v>0</v>
      </c>
      <c r="T48" s="26"/>
      <c r="U48" s="28">
        <v>90776396</v>
      </c>
      <c r="W48" s="61">
        <f>U48/درآمد!$F$13</f>
        <v>1.5996450014630168E-5</v>
      </c>
    </row>
    <row r="49" spans="1:23" ht="21.75" customHeight="1" x14ac:dyDescent="0.2">
      <c r="A49" s="52" t="s">
        <v>39</v>
      </c>
      <c r="B49" s="52"/>
      <c r="D49" s="28">
        <v>0</v>
      </c>
      <c r="E49" s="26"/>
      <c r="F49" s="28">
        <v>265142816</v>
      </c>
      <c r="G49" s="26"/>
      <c r="H49" s="28">
        <v>0</v>
      </c>
      <c r="I49" s="26"/>
      <c r="J49" s="28">
        <v>265142816</v>
      </c>
      <c r="K49" s="26"/>
      <c r="L49" s="61">
        <f>J49/درآمد!$F$13</f>
        <v>4.6722980750219296E-5</v>
      </c>
      <c r="M49" s="26"/>
      <c r="N49" s="28">
        <v>0</v>
      </c>
      <c r="O49" s="26"/>
      <c r="P49" s="53">
        <v>-331748655</v>
      </c>
      <c r="Q49" s="53"/>
      <c r="R49" s="26"/>
      <c r="S49" s="28">
        <v>0</v>
      </c>
      <c r="T49" s="26"/>
      <c r="U49" s="28">
        <v>-331748655</v>
      </c>
      <c r="W49" s="61">
        <f>U49/درآمد!$F$13</f>
        <v>-5.846013954033038E-5</v>
      </c>
    </row>
    <row r="50" spans="1:23" ht="21.75" customHeight="1" x14ac:dyDescent="0.2">
      <c r="A50" s="52" t="s">
        <v>52</v>
      </c>
      <c r="B50" s="52"/>
      <c r="D50" s="28">
        <v>0</v>
      </c>
      <c r="E50" s="26"/>
      <c r="F50" s="28">
        <v>0</v>
      </c>
      <c r="G50" s="26"/>
      <c r="H50" s="28">
        <v>0</v>
      </c>
      <c r="I50" s="26"/>
      <c r="J50" s="28">
        <v>0</v>
      </c>
      <c r="K50" s="26"/>
      <c r="L50" s="61">
        <f>J50/درآمد!$F$13</f>
        <v>0</v>
      </c>
      <c r="M50" s="26"/>
      <c r="N50" s="28">
        <v>0</v>
      </c>
      <c r="O50" s="26"/>
      <c r="P50" s="53">
        <v>0</v>
      </c>
      <c r="Q50" s="53"/>
      <c r="R50" s="26"/>
      <c r="S50" s="28">
        <v>0</v>
      </c>
      <c r="T50" s="26"/>
      <c r="U50" s="28">
        <v>0</v>
      </c>
      <c r="W50" s="61">
        <f>U50/درآمد!$F$13</f>
        <v>0</v>
      </c>
    </row>
    <row r="51" spans="1:23" ht="21.75" customHeight="1" x14ac:dyDescent="0.2">
      <c r="A51" s="52" t="s">
        <v>41</v>
      </c>
      <c r="B51" s="52"/>
      <c r="D51" s="28">
        <v>0</v>
      </c>
      <c r="E51" s="26"/>
      <c r="F51" s="28">
        <v>0</v>
      </c>
      <c r="G51" s="26"/>
      <c r="H51" s="28">
        <v>0</v>
      </c>
      <c r="I51" s="26"/>
      <c r="J51" s="28">
        <v>0</v>
      </c>
      <c r="K51" s="26"/>
      <c r="L51" s="61">
        <f>J51/درآمد!$F$13</f>
        <v>0</v>
      </c>
      <c r="M51" s="26"/>
      <c r="N51" s="28">
        <v>0</v>
      </c>
      <c r="O51" s="26"/>
      <c r="P51" s="53">
        <v>0</v>
      </c>
      <c r="Q51" s="53"/>
      <c r="R51" s="26"/>
      <c r="S51" s="28">
        <v>0</v>
      </c>
      <c r="T51" s="26"/>
      <c r="U51" s="28">
        <v>0</v>
      </c>
      <c r="W51" s="61">
        <f>U51/درآمد!$F$13</f>
        <v>0</v>
      </c>
    </row>
    <row r="52" spans="1:23" ht="21.75" customHeight="1" x14ac:dyDescent="0.2">
      <c r="A52" s="52" t="s">
        <v>29</v>
      </c>
      <c r="B52" s="52"/>
      <c r="D52" s="28">
        <v>0</v>
      </c>
      <c r="E52" s="26"/>
      <c r="F52" s="28">
        <v>145516765</v>
      </c>
      <c r="G52" s="26"/>
      <c r="H52" s="28">
        <v>0</v>
      </c>
      <c r="I52" s="26"/>
      <c r="J52" s="28">
        <v>145516765</v>
      </c>
      <c r="K52" s="26"/>
      <c r="L52" s="61">
        <f>J52/درآمد!$F$13</f>
        <v>2.5642697443211829E-5</v>
      </c>
      <c r="M52" s="26"/>
      <c r="N52" s="28">
        <v>0</v>
      </c>
      <c r="O52" s="26"/>
      <c r="P52" s="53">
        <v>-262498661</v>
      </c>
      <c r="Q52" s="53"/>
      <c r="R52" s="26"/>
      <c r="S52" s="28">
        <v>0</v>
      </c>
      <c r="T52" s="26"/>
      <c r="U52" s="28">
        <v>-262498661</v>
      </c>
      <c r="W52" s="61">
        <f>U52/درآمد!$F$13</f>
        <v>-4.6257032605632957E-5</v>
      </c>
    </row>
    <row r="53" spans="1:23" ht="21.75" customHeight="1" x14ac:dyDescent="0.2">
      <c r="A53" s="52" t="s">
        <v>40</v>
      </c>
      <c r="B53" s="52"/>
      <c r="D53" s="28">
        <v>0</v>
      </c>
      <c r="E53" s="26"/>
      <c r="F53" s="28">
        <v>0</v>
      </c>
      <c r="G53" s="26"/>
      <c r="H53" s="28">
        <v>0</v>
      </c>
      <c r="I53" s="26"/>
      <c r="J53" s="28">
        <v>0</v>
      </c>
      <c r="K53" s="26"/>
      <c r="L53" s="61">
        <f>J53/درآمد!$F$13</f>
        <v>0</v>
      </c>
      <c r="M53" s="26"/>
      <c r="N53" s="28">
        <v>0</v>
      </c>
      <c r="O53" s="26"/>
      <c r="P53" s="53">
        <v>0</v>
      </c>
      <c r="Q53" s="53"/>
      <c r="R53" s="26"/>
      <c r="S53" s="28">
        <v>0</v>
      </c>
      <c r="T53" s="26"/>
      <c r="U53" s="28">
        <v>0</v>
      </c>
      <c r="W53" s="61">
        <f>U53/درآمد!$F$13</f>
        <v>0</v>
      </c>
    </row>
    <row r="54" spans="1:23" ht="21.75" customHeight="1" x14ac:dyDescent="0.2">
      <c r="A54" s="52" t="s">
        <v>31</v>
      </c>
      <c r="B54" s="52"/>
      <c r="D54" s="28">
        <v>0</v>
      </c>
      <c r="E54" s="26"/>
      <c r="F54" s="28">
        <v>574000758</v>
      </c>
      <c r="G54" s="26"/>
      <c r="H54" s="28">
        <v>0</v>
      </c>
      <c r="I54" s="26"/>
      <c r="J54" s="28">
        <v>574000758</v>
      </c>
      <c r="K54" s="26"/>
      <c r="L54" s="61">
        <f>J54/درآمد!$F$13</f>
        <v>1.0114936082841213E-4</v>
      </c>
      <c r="M54" s="26"/>
      <c r="N54" s="28">
        <v>0</v>
      </c>
      <c r="O54" s="26"/>
      <c r="P54" s="53">
        <v>554576228</v>
      </c>
      <c r="Q54" s="53"/>
      <c r="R54" s="26"/>
      <c r="S54" s="28">
        <v>0</v>
      </c>
      <c r="T54" s="26"/>
      <c r="U54" s="28">
        <v>554576228</v>
      </c>
      <c r="W54" s="61">
        <f>U54/درآمد!$F$13</f>
        <v>9.7726405777380087E-5</v>
      </c>
    </row>
    <row r="55" spans="1:23" ht="21.75" customHeight="1" x14ac:dyDescent="0.2">
      <c r="A55" s="52" t="s">
        <v>59</v>
      </c>
      <c r="B55" s="52"/>
      <c r="D55" s="28">
        <v>0</v>
      </c>
      <c r="E55" s="26"/>
      <c r="F55" s="28">
        <v>0</v>
      </c>
      <c r="G55" s="26"/>
      <c r="H55" s="28">
        <v>0</v>
      </c>
      <c r="I55" s="26"/>
      <c r="J55" s="28">
        <v>0</v>
      </c>
      <c r="K55" s="26"/>
      <c r="L55" s="61">
        <f>J55/درآمد!$F$13</f>
        <v>0</v>
      </c>
      <c r="M55" s="26"/>
      <c r="N55" s="28">
        <v>0</v>
      </c>
      <c r="O55" s="26"/>
      <c r="P55" s="53">
        <v>0</v>
      </c>
      <c r="Q55" s="53"/>
      <c r="R55" s="26"/>
      <c r="S55" s="28">
        <v>0</v>
      </c>
      <c r="T55" s="26"/>
      <c r="U55" s="28">
        <v>0</v>
      </c>
      <c r="W55" s="61">
        <f>U55/درآمد!$F$13</f>
        <v>0</v>
      </c>
    </row>
    <row r="56" spans="1:23" ht="21.75" customHeight="1" x14ac:dyDescent="0.2">
      <c r="A56" s="52" t="s">
        <v>45</v>
      </c>
      <c r="B56" s="52"/>
      <c r="D56" s="28">
        <v>0</v>
      </c>
      <c r="E56" s="26"/>
      <c r="F56" s="28">
        <v>635419662</v>
      </c>
      <c r="G56" s="26"/>
      <c r="H56" s="28">
        <v>0</v>
      </c>
      <c r="I56" s="26"/>
      <c r="J56" s="28">
        <v>635419662</v>
      </c>
      <c r="K56" s="26"/>
      <c r="L56" s="61">
        <f>J56/درآمد!$F$13</f>
        <v>1.1197248744592368E-4</v>
      </c>
      <c r="M56" s="26"/>
      <c r="N56" s="28">
        <v>0</v>
      </c>
      <c r="O56" s="26"/>
      <c r="P56" s="53">
        <v>522573681</v>
      </c>
      <c r="Q56" s="53"/>
      <c r="R56" s="26"/>
      <c r="S56" s="28">
        <v>0</v>
      </c>
      <c r="T56" s="26"/>
      <c r="U56" s="28">
        <v>522573681</v>
      </c>
      <c r="W56" s="61">
        <f>U56/درآمد!$F$13</f>
        <v>9.2086975639325784E-5</v>
      </c>
    </row>
    <row r="57" spans="1:23" ht="21.75" customHeight="1" x14ac:dyDescent="0.2">
      <c r="A57" s="52" t="s">
        <v>30</v>
      </c>
      <c r="B57" s="52"/>
      <c r="D57" s="28">
        <v>0</v>
      </c>
      <c r="E57" s="26"/>
      <c r="F57" s="28">
        <v>33262649</v>
      </c>
      <c r="G57" s="26"/>
      <c r="H57" s="28">
        <v>0</v>
      </c>
      <c r="I57" s="26"/>
      <c r="J57" s="28">
        <v>33262649</v>
      </c>
      <c r="K57" s="26"/>
      <c r="L57" s="61">
        <f>J57/درآمد!$F$13</f>
        <v>5.8614830014036698E-6</v>
      </c>
      <c r="M57" s="26"/>
      <c r="N57" s="28">
        <v>0</v>
      </c>
      <c r="O57" s="26"/>
      <c r="P57" s="53">
        <v>-421390583</v>
      </c>
      <c r="Q57" s="53"/>
      <c r="R57" s="26"/>
      <c r="S57" s="28">
        <v>0</v>
      </c>
      <c r="T57" s="26"/>
      <c r="U57" s="28">
        <v>-421390583</v>
      </c>
      <c r="W57" s="61">
        <f>U57/درآمد!$F$13</f>
        <v>-7.4256675684672088E-5</v>
      </c>
    </row>
    <row r="58" spans="1:23" ht="21.75" customHeight="1" x14ac:dyDescent="0.2">
      <c r="A58" s="52" t="s">
        <v>20</v>
      </c>
      <c r="B58" s="52"/>
      <c r="D58" s="28">
        <v>0</v>
      </c>
      <c r="E58" s="26"/>
      <c r="F58" s="28">
        <v>1066061741</v>
      </c>
      <c r="G58" s="26"/>
      <c r="H58" s="28">
        <v>0</v>
      </c>
      <c r="I58" s="26"/>
      <c r="J58" s="28">
        <v>1066061741</v>
      </c>
      <c r="K58" s="26"/>
      <c r="L58" s="61">
        <f>J58/درآمد!$F$13</f>
        <v>1.8785944478800538E-4</v>
      </c>
      <c r="M58" s="26"/>
      <c r="N58" s="28">
        <v>0</v>
      </c>
      <c r="O58" s="26"/>
      <c r="P58" s="53">
        <v>805250274</v>
      </c>
      <c r="Q58" s="53"/>
      <c r="R58" s="26"/>
      <c r="S58" s="28">
        <v>0</v>
      </c>
      <c r="T58" s="26"/>
      <c r="U58" s="28">
        <v>805250274</v>
      </c>
      <c r="W58" s="61">
        <f>U58/درآمد!$F$13</f>
        <v>1.4189972641465349E-4</v>
      </c>
    </row>
    <row r="59" spans="1:23" ht="21.75" customHeight="1" x14ac:dyDescent="0.2">
      <c r="A59" s="52" t="s">
        <v>58</v>
      </c>
      <c r="B59" s="52"/>
      <c r="D59" s="28">
        <v>0</v>
      </c>
      <c r="E59" s="26"/>
      <c r="F59" s="28">
        <v>0</v>
      </c>
      <c r="G59" s="26"/>
      <c r="H59" s="28">
        <v>0</v>
      </c>
      <c r="I59" s="26"/>
      <c r="J59" s="28">
        <v>0</v>
      </c>
      <c r="K59" s="26"/>
      <c r="L59" s="61">
        <f>J59/درآمد!$F$13</f>
        <v>0</v>
      </c>
      <c r="M59" s="26"/>
      <c r="N59" s="28">
        <v>0</v>
      </c>
      <c r="O59" s="26"/>
      <c r="P59" s="53">
        <v>0</v>
      </c>
      <c r="Q59" s="53"/>
      <c r="R59" s="26"/>
      <c r="S59" s="28">
        <v>0</v>
      </c>
      <c r="T59" s="26"/>
      <c r="U59" s="28">
        <v>0</v>
      </c>
      <c r="W59" s="61">
        <f>U59/درآمد!$F$13</f>
        <v>0</v>
      </c>
    </row>
    <row r="60" spans="1:23" ht="21.75" customHeight="1" x14ac:dyDescent="0.2">
      <c r="A60" s="52" t="s">
        <v>37</v>
      </c>
      <c r="B60" s="52"/>
      <c r="D60" s="28">
        <v>0</v>
      </c>
      <c r="E60" s="26"/>
      <c r="F60" s="28">
        <v>300130225</v>
      </c>
      <c r="G60" s="26"/>
      <c r="H60" s="28">
        <v>0</v>
      </c>
      <c r="I60" s="26"/>
      <c r="J60" s="28">
        <v>300130225</v>
      </c>
      <c r="K60" s="26"/>
      <c r="L60" s="61">
        <f>J60/درآمد!$F$13</f>
        <v>5.2888397795526112E-5</v>
      </c>
      <c r="M60" s="26"/>
      <c r="N60" s="28">
        <v>0</v>
      </c>
      <c r="O60" s="26"/>
      <c r="P60" s="53">
        <v>60952362</v>
      </c>
      <c r="Q60" s="53"/>
      <c r="R60" s="26"/>
      <c r="S60" s="28">
        <v>0</v>
      </c>
      <c r="T60" s="26"/>
      <c r="U60" s="28">
        <v>60952362</v>
      </c>
      <c r="W60" s="61">
        <f>U60/درآمد!$F$13</f>
        <v>1.0740913441933113E-5</v>
      </c>
    </row>
    <row r="61" spans="1:23" ht="21.75" customHeight="1" x14ac:dyDescent="0.2">
      <c r="A61" s="52" t="s">
        <v>28</v>
      </c>
      <c r="B61" s="52"/>
      <c r="D61" s="28">
        <v>0</v>
      </c>
      <c r="E61" s="26"/>
      <c r="F61" s="28">
        <v>-154773725</v>
      </c>
      <c r="G61" s="26"/>
      <c r="H61" s="28">
        <v>0</v>
      </c>
      <c r="I61" s="26"/>
      <c r="J61" s="28">
        <v>-154773725</v>
      </c>
      <c r="K61" s="26"/>
      <c r="L61" s="61">
        <f>J61/درآمد!$F$13</f>
        <v>-2.7273941956680185E-5</v>
      </c>
      <c r="M61" s="26"/>
      <c r="N61" s="28">
        <v>0</v>
      </c>
      <c r="O61" s="26"/>
      <c r="P61" s="53">
        <v>-483294527</v>
      </c>
      <c r="Q61" s="53"/>
      <c r="R61" s="26"/>
      <c r="S61" s="28">
        <v>0</v>
      </c>
      <c r="T61" s="26"/>
      <c r="U61" s="28">
        <v>-483294527</v>
      </c>
      <c r="W61" s="61">
        <f>U61/درآمد!$F$13</f>
        <v>-8.5165275161395814E-5</v>
      </c>
    </row>
    <row r="62" spans="1:23" ht="21.75" customHeight="1" x14ac:dyDescent="0.2">
      <c r="A62" s="52" t="s">
        <v>49</v>
      </c>
      <c r="B62" s="52"/>
      <c r="D62" s="28">
        <v>0</v>
      </c>
      <c r="E62" s="26"/>
      <c r="F62" s="28">
        <v>0</v>
      </c>
      <c r="G62" s="26"/>
      <c r="H62" s="28">
        <v>0</v>
      </c>
      <c r="I62" s="26"/>
      <c r="J62" s="28">
        <v>0</v>
      </c>
      <c r="K62" s="26"/>
      <c r="L62" s="61">
        <f>J62/درآمد!$F$13</f>
        <v>0</v>
      </c>
      <c r="M62" s="26"/>
      <c r="N62" s="28">
        <v>0</v>
      </c>
      <c r="O62" s="26"/>
      <c r="P62" s="53">
        <v>0</v>
      </c>
      <c r="Q62" s="53"/>
      <c r="R62" s="26"/>
      <c r="S62" s="28">
        <v>0</v>
      </c>
      <c r="T62" s="26"/>
      <c r="U62" s="28">
        <v>0</v>
      </c>
      <c r="W62" s="61">
        <f>U62/درآمد!$F$13</f>
        <v>0</v>
      </c>
    </row>
    <row r="63" spans="1:23" ht="21.75" customHeight="1" x14ac:dyDescent="0.2">
      <c r="A63" s="54" t="s">
        <v>54</v>
      </c>
      <c r="B63" s="54"/>
      <c r="D63" s="29">
        <v>0</v>
      </c>
      <c r="E63" s="26"/>
      <c r="F63" s="29">
        <v>0</v>
      </c>
      <c r="G63" s="26"/>
      <c r="H63" s="29">
        <v>0</v>
      </c>
      <c r="I63" s="26"/>
      <c r="J63" s="29">
        <v>0</v>
      </c>
      <c r="K63" s="26"/>
      <c r="L63" s="61">
        <f>J63/درآمد!$F$13</f>
        <v>0</v>
      </c>
      <c r="M63" s="26"/>
      <c r="N63" s="29">
        <v>0</v>
      </c>
      <c r="O63" s="26"/>
      <c r="P63" s="53">
        <v>0</v>
      </c>
      <c r="Q63" s="60"/>
      <c r="R63" s="26"/>
      <c r="S63" s="29">
        <v>0</v>
      </c>
      <c r="T63" s="26"/>
      <c r="U63" s="29">
        <v>0</v>
      </c>
      <c r="W63" s="61">
        <f>U63/درآمد!$F$13</f>
        <v>0</v>
      </c>
    </row>
    <row r="64" spans="1:23" ht="21.75" customHeight="1" x14ac:dyDescent="0.2">
      <c r="A64" s="56" t="s">
        <v>73</v>
      </c>
      <c r="B64" s="56"/>
      <c r="D64" s="31">
        <v>6463182109</v>
      </c>
      <c r="E64" s="26"/>
      <c r="F64" s="31">
        <v>19247717165</v>
      </c>
      <c r="G64" s="26"/>
      <c r="H64" s="31">
        <v>-3615989174</v>
      </c>
      <c r="I64" s="26"/>
      <c r="J64" s="31">
        <v>22094910100</v>
      </c>
      <c r="K64" s="26"/>
      <c r="L64" s="64">
        <f>SUM(L9:L63)</f>
        <v>3.8935245346422126E-3</v>
      </c>
      <c r="M64" s="26"/>
      <c r="N64" s="31">
        <v>63461338790</v>
      </c>
      <c r="O64" s="26"/>
      <c r="P64" s="26"/>
      <c r="Q64" s="31">
        <v>500410188</v>
      </c>
      <c r="R64" s="26"/>
      <c r="S64" s="31">
        <v>2166068210</v>
      </c>
      <c r="T64" s="26"/>
      <c r="U64" s="31">
        <v>66127817188</v>
      </c>
      <c r="W64" s="64">
        <f>SUM(W9:W63)</f>
        <v>1.1652922663116563E-2</v>
      </c>
    </row>
    <row r="67" spans="14:19" x14ac:dyDescent="0.2">
      <c r="N67" s="34">
        <v>63461338790</v>
      </c>
      <c r="Q67">
        <v>500410200</v>
      </c>
      <c r="S67" s="34">
        <v>2166068210</v>
      </c>
    </row>
    <row r="68" spans="14:19" x14ac:dyDescent="0.2">
      <c r="N68" s="26">
        <f>N64-N67</f>
        <v>0</v>
      </c>
      <c r="Q68" s="26">
        <f>Q64-Q67</f>
        <v>-12</v>
      </c>
      <c r="S68" s="26">
        <f>S64-S67</f>
        <v>0</v>
      </c>
    </row>
  </sheetData>
  <mergeCells count="121">
    <mergeCell ref="A64:B64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 (2)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 (2)'!Print_Area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Sepideh Askari</dc:creator>
  <dc:description/>
  <cp:lastModifiedBy>Sepideh Askari</cp:lastModifiedBy>
  <cp:lastPrinted>2026-06-28T09:05:15Z</cp:lastPrinted>
  <dcterms:created xsi:type="dcterms:W3CDTF">2026-06-27T08:36:31Z</dcterms:created>
  <dcterms:modified xsi:type="dcterms:W3CDTF">2026-06-29T14:19:28Z</dcterms:modified>
</cp:coreProperties>
</file>