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مرداد 05\"/>
    </mc:Choice>
  </mc:AlternateContent>
  <xr:revisionPtr revIDLastSave="0" documentId="13_ncr:1_{6F038DDA-9038-4CE0-80E1-80A9635D6F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2)" sheetId="2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2" hidden="1">'درآمد سپرده بانکی'!$A$7:$J$21</definedName>
    <definedName name="_xlnm._FilterDatabase" localSheetId="6" hidden="1">سپرده!$A$8:$L$21</definedName>
    <definedName name="_xlnm._FilterDatabase" localSheetId="17" hidden="1">'سود سپرده بانکی'!$A$6:$M$21</definedName>
    <definedName name="_xlnm.Print_Area" localSheetId="4">اوراق!$A$1:$AM$32</definedName>
    <definedName name="_xlnm.Print_Area" localSheetId="2">'اوراق مشتقه'!$A$1:$AX$71</definedName>
    <definedName name="_xlnm.Print_Area" localSheetId="5">'تعدیل قیمت'!$A$1:$N$24</definedName>
    <definedName name="_xlnm.Print_Area" localSheetId="7">درآمد!$A$1:$K$14</definedName>
    <definedName name="_xlnm.Print_Area" localSheetId="19">'درآمد اعمال اختیار'!$A$1:$Z$8</definedName>
    <definedName name="_xlnm.Print_Area" localSheetId="12">'درآمد سپرده بانکی'!$A$1:$K$22</definedName>
    <definedName name="_xlnm.Print_Area" localSheetId="10">'درآمد سرمایه گذاری در اوراق به'!$A$1:$S$37</definedName>
    <definedName name="_xlnm.Print_Area" localSheetId="8">'درآمد سرمایه گذاری در سهام'!$A$1:$X$74</definedName>
    <definedName name="_xlnm.Print_Area" localSheetId="9">'درآمد سرمایه گذاری در صندوق'!$A$1:$X$26</definedName>
    <definedName name="_xlnm.Print_Area" localSheetId="14">'درآمد سود سهام'!$A$1:$T$30</definedName>
    <definedName name="_xlnm.Print_Area" localSheetId="15">'درآمد سود صندوق'!$A$1:$L$7</definedName>
    <definedName name="_xlnm.Print_Area" localSheetId="20">'درآمد ناشی از تغییر قیمت اوراق'!$A$1:$S$96</definedName>
    <definedName name="_xlnm.Print_Area" localSheetId="18">'درآمد ناشی از فروش'!$A$1:$S$32</definedName>
    <definedName name="_xlnm.Print_Area" localSheetId="13">'سایر درآمدها'!$A$1:$G$11</definedName>
    <definedName name="_xlnm.Print_Area" localSheetId="6">سپرده!$A$1:$M$22</definedName>
    <definedName name="_xlnm.Print_Area" localSheetId="1">سهام!$A$1:$AC$67</definedName>
    <definedName name="_xlnm.Print_Area" localSheetId="16">'سود اوراق بهادار'!$A$1:$U$35</definedName>
    <definedName name="_xlnm.Print_Area" localSheetId="17">'سود سپرده بانکی'!$A$1:$N$21</definedName>
    <definedName name="_xlnm.Print_Area" localSheetId="0">'صورت وضعیت'!$A$1:$B$44</definedName>
    <definedName name="_xlnm.Print_Area" localSheetId="11">'مبالغ تخصیصی اوراق (2)'!$A$1:$R$20</definedName>
    <definedName name="_xlnm.Print_Area" localSheetId="3">'واحدهای صندوق'!$A$1:$AB$22</definedName>
  </definedNames>
  <calcPr calcId="191029"/>
</workbook>
</file>

<file path=xl/calcChain.xml><?xml version="1.0" encoding="utf-8"?>
<calcChain xmlns="http://schemas.openxmlformats.org/spreadsheetml/2006/main">
  <c r="T33" i="17" l="1"/>
  <c r="P33" i="17"/>
  <c r="T8" i="17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8" i="13"/>
  <c r="F21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8" i="13"/>
  <c r="M19" i="22"/>
  <c r="J8" i="22" l="1"/>
  <c r="J19" i="22" s="1"/>
  <c r="J9" i="22"/>
  <c r="J10" i="22"/>
  <c r="T10" i="22"/>
  <c r="J11" i="22"/>
  <c r="T11" i="22"/>
  <c r="J12" i="22"/>
  <c r="U12" i="22"/>
  <c r="J13" i="22"/>
  <c r="T13" i="22"/>
  <c r="J14" i="22"/>
  <c r="U14" i="22"/>
  <c r="J15" i="22"/>
  <c r="J16" i="22"/>
  <c r="U16" i="22"/>
  <c r="J17" i="22"/>
  <c r="U17" i="22"/>
  <c r="J18" i="22"/>
  <c r="R36" i="11" l="1"/>
  <c r="P36" i="11"/>
  <c r="N36" i="11"/>
  <c r="L36" i="11"/>
  <c r="L15" i="11"/>
  <c r="S78" i="9"/>
  <c r="Q78" i="9"/>
  <c r="R15" i="11" l="1"/>
  <c r="J9" i="8"/>
  <c r="J11" i="8"/>
  <c r="J12" i="8"/>
  <c r="J8" i="8"/>
  <c r="F12" i="8"/>
  <c r="F11" i="8"/>
  <c r="F10" i="8"/>
  <c r="J10" i="8" s="1"/>
  <c r="F9" i="8"/>
  <c r="F8" i="8"/>
  <c r="L10" i="7"/>
  <c r="L11" i="7"/>
  <c r="L12" i="7"/>
  <c r="L13" i="7"/>
  <c r="L14" i="7"/>
  <c r="L15" i="7"/>
  <c r="L16" i="7"/>
  <c r="L17" i="7"/>
  <c r="L18" i="7"/>
  <c r="L19" i="7"/>
  <c r="L20" i="7"/>
  <c r="L21" i="7"/>
  <c r="L9" i="7"/>
  <c r="J21" i="7"/>
  <c r="H21" i="7"/>
  <c r="F21" i="7"/>
  <c r="D21" i="7"/>
  <c r="Y27" i="4"/>
  <c r="AS28" i="5"/>
  <c r="AG71" i="2"/>
  <c r="AH71" i="2"/>
  <c r="F13" i="8" l="1"/>
  <c r="W11" i="10" l="1"/>
  <c r="L22" i="10"/>
  <c r="W12" i="10"/>
  <c r="L23" i="10"/>
  <c r="L14" i="10"/>
  <c r="L16" i="10"/>
  <c r="L18" i="10"/>
  <c r="W13" i="10"/>
  <c r="L24" i="10"/>
  <c r="W14" i="10"/>
  <c r="L25" i="10"/>
  <c r="W15" i="10"/>
  <c r="L9" i="10"/>
  <c r="W17" i="10"/>
  <c r="W18" i="10"/>
  <c r="W19" i="10"/>
  <c r="W20" i="10"/>
  <c r="W21" i="10"/>
  <c r="W22" i="10"/>
  <c r="W23" i="10"/>
  <c r="W24" i="10"/>
  <c r="W25" i="10"/>
  <c r="W9" i="10"/>
  <c r="L11" i="10"/>
  <c r="L12" i="10"/>
  <c r="L13" i="10"/>
  <c r="L15" i="10"/>
  <c r="L17" i="10"/>
  <c r="L19" i="10"/>
  <c r="L20" i="10"/>
  <c r="W10" i="10"/>
  <c r="L21" i="10"/>
  <c r="W16" i="10"/>
  <c r="L10" i="10"/>
  <c r="J13" i="8"/>
  <c r="H9" i="8"/>
  <c r="H11" i="8"/>
  <c r="H12" i="8"/>
  <c r="H13" i="8"/>
  <c r="H8" i="8"/>
  <c r="H10" i="8"/>
</calcChain>
</file>

<file path=xl/sharedStrings.xml><?xml version="1.0" encoding="utf-8"?>
<sst xmlns="http://schemas.openxmlformats.org/spreadsheetml/2006/main" count="988" uniqueCount="369">
  <si>
    <t>صندوق سرمایه‌گذاری امین انصار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</si>
  <si>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</si>
  <si>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</si>
  <si>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</si>
  <si>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</si>
  <si>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</si>
  <si>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</si>
  <si>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</si>
  <si>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</si>
  <si>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</si>
  <si>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</si>
  <si>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</si>
  <si>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</si>
  <si>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</si>
  <si>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</si>
  <si>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</si>
  <si>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</si>
  <si>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</si>
  <si>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</si>
  <si>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</si>
  <si>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</si>
  <si>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</si>
  <si>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بهنوش‌ ایران‌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</si>
  <si>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</si>
  <si>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</si>
  <si>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</si>
  <si>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</si>
  <si>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</si>
  <si>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</si>
  <si>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پردیس</t>
  </si>
  <si>
    <t>پتروشیمی شازند</t>
  </si>
  <si>
    <t>پتروشیمی‌شیراز</t>
  </si>
  <si>
    <t>پخش البرز</t>
  </si>
  <si>
    <t>تامین سرمایه امین</t>
  </si>
  <si>
    <t>توسعه سامانه ی نرم افزاری نگین</t>
  </si>
  <si>
    <t>داروسازی دانا</t>
  </si>
  <si>
    <t>س. نفت و گاز و پتروشیمی تأمین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</si>
  <si>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</si>
  <si>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</si>
  <si>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</si>
  <si>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</si>
  <si>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</si>
  <si>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</si>
  <si>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 گذاری صدرتامین</t>
  </si>
  <si>
    <t>سرمایه‌گذاری‌صندوق‌بازنشستگی‌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</si>
  <si>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</si>
  <si>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</si>
  <si>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</si>
  <si>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</si>
  <si>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</si>
  <si>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</si>
  <si>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</si>
  <si>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</si>
  <si>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</si>
  <si>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</si>
  <si>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</si>
  <si>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</si>
  <si>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</si>
  <si>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</si>
  <si>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</si>
  <si>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</si>
  <si>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</si>
  <si>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فولاد  خوزستان</t>
  </si>
  <si>
    <t>گروه توسعه مالی مهرآیندگان</t>
  </si>
  <si>
    <t>گروه مالی صبا تامین</t>
  </si>
  <si>
    <t>ملی‌ صنایع‌ مس‌ ایران‌</t>
  </si>
  <si>
    <t>پاکسان‌</t>
  </si>
  <si>
    <t>ح . پاکسان‌</t>
  </si>
  <si>
    <t>سیمرغ</t>
  </si>
  <si>
    <t>احیا استیل فولاد بافت</t>
  </si>
  <si>
    <t>توسعه‌ صنایع‌ بهشهر(هلدینگ</t>
  </si>
  <si>
    <t>فولاد آلیاژی ایران</t>
  </si>
  <si>
    <t>پاکدیس</t>
  </si>
  <si>
    <t>گسترش صنایع روی ایرانیان</t>
  </si>
  <si>
    <t>شرکت صنایع غذایی مینو شرق</t>
  </si>
  <si>
    <t>داروسازی کاسپین تامین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</si>
  <si>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</si>
  <si>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</si>
  <si>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</si>
  <si>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</si>
  <si>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</si>
  <si>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</si>
  <si>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</si>
  <si>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</si>
  <si>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</si>
  <si>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</si>
  <si>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</si>
  <si>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</si>
  <si>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</si>
  <si>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</si>
  <si>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</si>
  <si>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</si>
  <si>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</si>
  <si>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</si>
  <si>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</si>
  <si>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</si>
  <si>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پالایشی یکم-سهام</t>
  </si>
  <si>
    <t>صندوق س. مشترک امین آوید-س</t>
  </si>
  <si>
    <t>صندوق س.بخشی صنایع پاداش2-ب</t>
  </si>
  <si>
    <t>صندوق س.بخشی صنایع پاداش-ب</t>
  </si>
  <si>
    <t>صندوق س.پشتوانه طلا زرفام آشنا</t>
  </si>
  <si>
    <t>صندوق س.دی سهام-سهام</t>
  </si>
  <si>
    <t>صندوق س.كالاي زمرد بيدار</t>
  </si>
  <si>
    <t>صندوق س.مبتنی بر کالای فارابی</t>
  </si>
  <si>
    <t>صندوق سرمایه گذاری طلای نور امین</t>
  </si>
  <si>
    <t>صندوق س.کالای پاداش1</t>
  </si>
  <si>
    <t>صندوق س.بخشی کیان3-ب</t>
  </si>
  <si>
    <t>صندوق س صنایع آروین1-بخشی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</si>
  <si>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</si>
  <si>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</si>
  <si>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</si>
  <si>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</si>
  <si>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</si>
  <si>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</si>
  <si>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</si>
  <si>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</si>
  <si>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</si>
  <si>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</si>
  <si>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</si>
  <si>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</si>
  <si>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</si>
  <si>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</si>
  <si>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</si>
  <si>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</si>
  <si>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صکوک اجاره فارس806-بدون ضامن</t>
  </si>
  <si>
    <t>1404/06/24</t>
  </si>
  <si>
    <t>1408/06/24</t>
  </si>
  <si>
    <t>صکوک مرابحه دابور92-3ماهه23%</t>
  </si>
  <si>
    <t>1405/02/09</t>
  </si>
  <si>
    <t>1409/02/09</t>
  </si>
  <si>
    <t>صکوک مرابحه دارو901-بدون ضامن</t>
  </si>
  <si>
    <t>1405/01/08</t>
  </si>
  <si>
    <t>1409/01/08</t>
  </si>
  <si>
    <t>صکوک مرابحه دارو904-3ماهه23%</t>
  </si>
  <si>
    <t>1405/04/28</t>
  </si>
  <si>
    <t>1409/04/28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</si>
  <si>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</si>
  <si>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</si>
  <si>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</si>
  <si>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</si>
  <si>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</si>
  <si>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</si>
  <si>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دولت108-ش.خ060218</t>
  </si>
  <si>
    <t>1401/04/18</t>
  </si>
  <si>
    <t>1406/02/18</t>
  </si>
  <si>
    <t>مرابحه عام دولت116-ش.خ060630</t>
  </si>
  <si>
    <t>1401/06/30</t>
  </si>
  <si>
    <t>1406/06/30</t>
  </si>
  <si>
    <t>مرابحه عام دولت137-ش.خ061229</t>
  </si>
  <si>
    <t>1402/06/29</t>
  </si>
  <si>
    <t>1406/12/29</t>
  </si>
  <si>
    <t>مرابحه عام دولت173-ش.خ050620</t>
  </si>
  <si>
    <t>1403/06/20</t>
  </si>
  <si>
    <t>1405/06/20</t>
  </si>
  <si>
    <t>مرابحه عام دولت186-ش.خ051124</t>
  </si>
  <si>
    <t>1403/07/24</t>
  </si>
  <si>
    <t>1405/11/24</t>
  </si>
  <si>
    <t>مرابحه عام دولت187-ش.خ060424</t>
  </si>
  <si>
    <t>1406/04/24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</si>
  <si>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</si>
  <si>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</si>
  <si>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</si>
  <si>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</si>
  <si>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</si>
  <si>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</si>
  <si>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</si>
  <si>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</si>
  <si>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</si>
  <si>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</si>
  <si>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</si>
  <si>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</si>
  <si>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دولت265-ش.خ070430</t>
  </si>
  <si>
    <t>1404/10/30</t>
  </si>
  <si>
    <t>1407/04/30</t>
  </si>
  <si>
    <t>مرابحه عام دولت298-ش.خ080414</t>
  </si>
  <si>
    <t>1405/05/14</t>
  </si>
  <si>
    <t>1408/04/14</t>
  </si>
  <si>
    <t>مرابحه داروسازی داناامین090520</t>
  </si>
  <si>
    <t>1405/05/20</t>
  </si>
  <si>
    <t>1409/05/20</t>
  </si>
  <si>
    <t>مرابحه عام دولت274-ش.خ071105</t>
  </si>
  <si>
    <t>1404/12/05</t>
  </si>
  <si>
    <t>1407/11/05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</si>
  <si>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</si>
  <si>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</si>
  <si>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</si>
  <si>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</si>
  <si>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</si>
  <si>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</si>
  <si>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</si>
  <si>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</si>
  <si>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</si>
  <si>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0.00%</t>
  </si>
  <si>
    <t>0.56%</t>
  </si>
  <si>
    <t>2.77%</t>
  </si>
  <si>
    <t>3.43%</t>
  </si>
  <si>
    <t>-1.70%</t>
  </si>
  <si>
    <t>-4.25%</t>
  </si>
  <si>
    <t>0.45%</t>
  </si>
  <si>
    <t>-0.15%</t>
  </si>
  <si>
    <t>-0.74%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</si>
  <si>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</si>
  <si>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</si>
  <si>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</si>
  <si>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</si>
  <si>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</si>
  <si>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</si>
  <si>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</si>
  <si>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</si>
  <si>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</si>
  <si>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</si>
  <si>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</si>
  <si>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</si>
  <si>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</si>
  <si>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</si>
  <si>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</si>
  <si>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</si>
  <si>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</si>
  <si>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</si>
  <si>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</si>
  <si>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</si>
  <si>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</si>
  <si>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</si>
  <si>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</si>
  <si>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</si>
  <si>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</si>
  <si>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</si>
  <si>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</si>
  <si>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</si>
  <si>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</si>
  <si>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</si>
  <si>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</si>
  <si>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صنعتی درپاد تبریز</t>
  </si>
  <si>
    <t>صنایع شیمیایی کیمیاگران امروز</t>
  </si>
  <si>
    <t>ح . تامین سرمایه امین</t>
  </si>
  <si>
    <t>نیان باتری خاوران</t>
  </si>
  <si>
    <t>ح . معدنی‌وصنعتی‌چادرملو</t>
  </si>
  <si>
    <t>معدنی‌وصنعتی‌چادرملو</t>
  </si>
  <si>
    <t>بیمه اتکایی امین</t>
  </si>
  <si>
    <t>ح . سرمایه گذاری صدرتامین</t>
  </si>
  <si>
    <t>-2-2</t>
  </si>
  <si>
    <t>درآمد حاصل از سرمایه­گذاری در واحدهای صندوق</t>
  </si>
  <si>
    <t>درآمد سود صندوق</t>
  </si>
  <si>
    <t>صندوق طلای عیار مفید</t>
  </si>
  <si>
    <t>صندوق امین آوید</t>
  </si>
  <si>
    <t>صندوق س. كالاي پارسيان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</si>
  <si>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</si>
  <si>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</si>
  <si>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</si>
  <si>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</si>
  <si>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</si>
  <si>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خوارزم0411-6ماهه20%</t>
  </si>
  <si>
    <t>صکوک اجاره صند412-بدون ضامن</t>
  </si>
  <si>
    <t>صکوک اجاره صند502-بدون ضامن</t>
  </si>
  <si>
    <t>اسنادخزانه-م5بودجه01-041015</t>
  </si>
  <si>
    <t>مرابحه عام دولت180-ش.خ041024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</si>
  <si>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</si>
  <si>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</si>
  <si>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</si>
  <si>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</si>
  <si>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</si>
  <si>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</si>
  <si>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</si>
  <si>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</si>
  <si>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</si>
  <si>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</si>
  <si>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</si>
  <si>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</si>
  <si>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</si>
  <si>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</si>
  <si>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</si>
  <si>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</si>
  <si>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</si>
  <si>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</si>
  <si>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</si>
  <si>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</si>
  <si>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</si>
  <si>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</si>
  <si>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</si>
  <si>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</si>
  <si>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1405/04/30</t>
  </si>
  <si>
    <t>1404/12/10</t>
  </si>
  <si>
    <t>1405/03/27</t>
  </si>
  <si>
    <t>1405/02/31</t>
  </si>
  <si>
    <t>1405/05/28</t>
  </si>
  <si>
    <t>1405/04/25</t>
  </si>
  <si>
    <t>1405/05/18</t>
  </si>
  <si>
    <t>1405/03/31</t>
  </si>
  <si>
    <t>1405/05/06</t>
  </si>
  <si>
    <t>1404/10/24</t>
  </si>
  <si>
    <t>1405/02/05</t>
  </si>
  <si>
    <t>1405/04/23</t>
  </si>
  <si>
    <t>1404/11/28</t>
  </si>
  <si>
    <t>1405/04/27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</si>
  <si>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</si>
  <si>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</si>
  <si>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</si>
  <si>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</si>
  <si>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</si>
  <si>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</si>
  <si>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</si>
  <si>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</si>
  <si>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</si>
  <si>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</si>
  <si>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1405/02/10</t>
  </si>
  <si>
    <t>1404/12/23</t>
  </si>
  <si>
    <t>1404/11/18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</si>
  <si>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</si>
  <si>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</si>
  <si>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</si>
  <si>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</si>
  <si>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</si>
  <si>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</si>
  <si>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</si>
  <si>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</si>
  <si>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</si>
  <si>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</si>
  <si>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</si>
  <si>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</si>
  <si>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</si>
  <si>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</si>
  <si>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</si>
  <si>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</si>
  <si>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</si>
  <si>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های سرمایه گذاری</t>
  </si>
  <si>
    <t>ارزشیابی صندوق های سرمایه گذاری</t>
  </si>
  <si>
    <t>سهام پذیرفته شده در بورس</t>
  </si>
  <si>
    <t>حساب ارزشیابی در سهام</t>
  </si>
  <si>
    <t xml:space="preserve">حساب ارزشیابی حق تقدم </t>
  </si>
  <si>
    <t>حساب ارزشیابی در اوراق مشارکت با درآمد ثابت فرا بورسی</t>
  </si>
  <si>
    <t>حق تقدم سهام بورسی</t>
  </si>
  <si>
    <t>اوراق مشارکت فرابورسی</t>
  </si>
  <si>
    <t>نگهداری تا سررسید</t>
  </si>
  <si>
    <t>ثبت به بهای تمام شده</t>
  </si>
  <si>
    <t xml:space="preserve"> بانک انصار </t>
  </si>
  <si>
    <t>بانک دی</t>
  </si>
  <si>
    <t xml:space="preserve"> بانک شهر </t>
  </si>
  <si>
    <t xml:space="preserve">بانک پاسارگاد </t>
  </si>
  <si>
    <t xml:space="preserve"> بانک گردشگری</t>
  </si>
  <si>
    <t xml:space="preserve"> بانک خاورمیانه</t>
  </si>
  <si>
    <t>بانک پارسیان</t>
  </si>
  <si>
    <t xml:space="preserve"> بانک سپه </t>
  </si>
  <si>
    <t xml:space="preserve">بانک صادرات </t>
  </si>
  <si>
    <t xml:space="preserve"> بانک رفاه</t>
  </si>
  <si>
    <t xml:space="preserve">موسسه اعتباری ملل </t>
  </si>
  <si>
    <t>مجموع</t>
  </si>
  <si>
    <t>صکوک مرابحه دارو904</t>
  </si>
  <si>
    <t>صکوک مرابحه دابور92</t>
  </si>
  <si>
    <t xml:space="preserve"> مرابحه پارس میکاکیش060708</t>
  </si>
  <si>
    <t>صند502</t>
  </si>
  <si>
    <t>صکوک اجاره صند412</t>
  </si>
  <si>
    <t>صکوک اجاره خوارزم0411</t>
  </si>
  <si>
    <t xml:space="preserve">مدیر صندوق </t>
  </si>
  <si>
    <t xml:space="preserve">شرکت تامین سرمایه امین </t>
  </si>
  <si>
    <t xml:space="preserve"> بانک انصار</t>
  </si>
  <si>
    <t xml:space="preserve"> بانک اقتصاد نوین </t>
  </si>
  <si>
    <t xml:space="preserve"> بانک پاسارگاد </t>
  </si>
  <si>
    <t xml:space="preserve"> بانک گردشگری </t>
  </si>
  <si>
    <t xml:space="preserve"> بانک ملت </t>
  </si>
  <si>
    <t xml:space="preserve"> بانک پارسیان</t>
  </si>
  <si>
    <t xml:space="preserve"> بانک صادرات </t>
  </si>
  <si>
    <t xml:space="preserve">بانک رفاه </t>
  </si>
  <si>
    <t xml:space="preserve"> موسسه اعتباری ملل </t>
  </si>
  <si>
    <t xml:space="preserve"> بانک دی </t>
  </si>
  <si>
    <t xml:space="preserve"> بانک شهر</t>
  </si>
  <si>
    <t xml:space="preserve">بانک گردشگری </t>
  </si>
  <si>
    <t xml:space="preserve">بانک خاورمیانه </t>
  </si>
  <si>
    <t xml:space="preserve"> بانک سپه</t>
  </si>
  <si>
    <t>بانک رفاه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</si>
</sst>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color rgb="FF000000"/>
      <name val="B Nazanin"/>
      <charset val="178"/>
    </font>
    <font>
      <sz val="14"/>
      <color rgb="FF000000"/>
      <name val="B Nazanin"/>
      <charset val="178"/>
    </font>
    <font>
      <sz val="12"/>
      <name val="B Nazanin"/>
      <charset val="178"/>
    </font>
    <font>
      <sz val="10"/>
      <color rgb="FF000000"/>
      <name val="B Nazanin"/>
      <charset val="178"/>
    </font>
    <font>
      <b/>
      <sz val="10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F6F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15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2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38" fontId="5" fillId="0" borderId="5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5" fillId="0" borderId="0" xfId="0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right" vertical="top"/>
    </xf>
    <xf numFmtId="10" fontId="5" fillId="0" borderId="0" xfId="1" applyNumberFormat="1" applyFont="1" applyFill="1" applyBorder="1" applyAlignment="1">
      <alignment horizontal="right" vertical="top"/>
    </xf>
    <xf numFmtId="164" fontId="5" fillId="0" borderId="7" xfId="1" applyNumberFormat="1" applyFont="1" applyFill="1" applyBorder="1" applyAlignment="1">
      <alignment horizontal="right" vertical="top"/>
    </xf>
    <xf numFmtId="10" fontId="5" fillId="0" borderId="7" xfId="1" applyNumberFormat="1" applyFont="1" applyFill="1" applyBorder="1" applyAlignment="1">
      <alignment horizontal="right" vertical="top"/>
    </xf>
    <xf numFmtId="164" fontId="5" fillId="0" borderId="2" xfId="1" applyNumberFormat="1" applyFont="1" applyFill="1" applyBorder="1" applyAlignment="1">
      <alignment horizontal="right" vertical="top"/>
    </xf>
    <xf numFmtId="10" fontId="5" fillId="0" borderId="2" xfId="1" applyNumberFormat="1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0" xfId="0" applyNumberFormat="1" applyFont="1" applyFill="1" applyAlignment="1">
      <alignment horizontal="center" vertical="center"/>
    </xf>
    <xf numFmtId="38" fontId="5" fillId="0" borderId="4" xfId="0" applyNumberFormat="1" applyFont="1" applyFill="1" applyBorder="1" applyAlignment="1">
      <alignment horizontal="center" vertical="center"/>
    </xf>
    <xf numFmtId="38" fontId="5" fillId="0" borderId="5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10" fontId="5" fillId="0" borderId="0" xfId="1" applyNumberFormat="1" applyFont="1" applyFill="1" applyBorder="1" applyAlignment="1">
      <alignment horizontal="center" vertical="center"/>
    </xf>
    <xf numFmtId="10" fontId="5" fillId="0" borderId="7" xfId="1" applyNumberFormat="1" applyFont="1" applyFill="1" applyBorder="1" applyAlignment="1">
      <alignment horizontal="center" vertical="center"/>
    </xf>
    <xf numFmtId="0" fontId="7" fillId="0" borderId="0" xfId="2" applyAlignment="1">
      <alignment horizontal="left"/>
    </xf>
    <xf numFmtId="3" fontId="7" fillId="0" borderId="0" xfId="2" applyNumberFormat="1" applyAlignment="1">
      <alignment horizontal="left" vertical="center" wrapText="1"/>
    </xf>
    <xf numFmtId="3" fontId="7" fillId="3" borderId="0" xfId="2" applyNumberFormat="1" applyFill="1" applyAlignment="1">
      <alignment horizontal="left" vertical="center" wrapText="1"/>
    </xf>
    <xf numFmtId="3" fontId="7" fillId="2" borderId="0" xfId="2" applyNumberFormat="1" applyFill="1" applyAlignment="1">
      <alignment horizontal="left" vertical="center" wrapText="1"/>
    </xf>
    <xf numFmtId="3" fontId="7" fillId="0" borderId="0" xfId="2" applyNumberFormat="1" applyAlignment="1">
      <alignment horizontal="left"/>
    </xf>
    <xf numFmtId="0" fontId="7" fillId="0" borderId="0" xfId="2" applyAlignment="1">
      <alignment horizontal="left" vertical="center" wrapText="1"/>
    </xf>
    <xf numFmtId="0" fontId="7" fillId="3" borderId="0" xfId="2" applyFill="1" applyAlignment="1">
      <alignment horizontal="left" vertical="center" wrapText="1"/>
    </xf>
    <xf numFmtId="0" fontId="7" fillId="2" borderId="0" xfId="2" applyFill="1" applyAlignment="1">
      <alignment horizontal="left" vertical="center" wrapText="1"/>
    </xf>
    <xf numFmtId="37" fontId="7" fillId="0" borderId="0" xfId="2" applyNumberFormat="1" applyAlignment="1">
      <alignment horizontal="left"/>
    </xf>
    <xf numFmtId="37" fontId="5" fillId="0" borderId="7" xfId="3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9" fontId="10" fillId="0" borderId="0" xfId="4" applyFont="1" applyFill="1" applyAlignment="1">
      <alignment horizontal="center"/>
    </xf>
    <xf numFmtId="0" fontId="7" fillId="0" borderId="0" xfId="2" applyAlignment="1">
      <alignment horizontal="center"/>
    </xf>
    <xf numFmtId="37" fontId="11" fillId="0" borderId="0" xfId="3" applyNumberFormat="1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165" fontId="5" fillId="0" borderId="0" xfId="3" applyNumberFormat="1" applyFont="1" applyFill="1" applyAlignment="1">
      <alignment horizontal="center" vertical="center"/>
    </xf>
    <xf numFmtId="0" fontId="9" fillId="0" borderId="0" xfId="2" applyFont="1" applyAlignment="1">
      <alignment horizontal="center" vertical="center" textRotation="90"/>
    </xf>
    <xf numFmtId="0" fontId="12" fillId="0" borderId="0" xfId="2" applyFont="1" applyAlignment="1">
      <alignment horizontal="left"/>
    </xf>
    <xf numFmtId="0" fontId="13" fillId="0" borderId="0" xfId="2" applyFont="1" applyAlignment="1">
      <alignment horizontal="left" vertical="center" textRotation="90"/>
    </xf>
    <xf numFmtId="164" fontId="10" fillId="0" borderId="0" xfId="4" applyNumberFormat="1" applyFont="1" applyFill="1" applyAlignment="1">
      <alignment horizontal="center"/>
    </xf>
    <xf numFmtId="37" fontId="11" fillId="0" borderId="0" xfId="3" applyNumberFormat="1" applyFont="1" applyFill="1" applyAlignment="1">
      <alignment horizontal="center" vertical="center"/>
    </xf>
    <xf numFmtId="165" fontId="7" fillId="0" borderId="0" xfId="2" applyNumberFormat="1" applyAlignment="1">
      <alignment horizontal="left"/>
    </xf>
    <xf numFmtId="165" fontId="5" fillId="0" borderId="2" xfId="3" applyNumberFormat="1" applyFont="1" applyFill="1" applyBorder="1" applyAlignment="1">
      <alignment vertical="center"/>
    </xf>
    <xf numFmtId="165" fontId="5" fillId="0" borderId="0" xfId="3" applyNumberFormat="1" applyFont="1" applyFill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3" fillId="0" borderId="0" xfId="2" applyFont="1" applyAlignment="1">
      <alignment horizontal="right" vertical="center"/>
    </xf>
    <xf numFmtId="9" fontId="5" fillId="0" borderId="7" xfId="1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8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8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8" fontId="5" fillId="0" borderId="0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38" fontId="5" fillId="0" borderId="2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Alignment="1">
      <alignment horizontal="center" vertical="center"/>
    </xf>
    <xf numFmtId="38" fontId="5" fillId="0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7" fontId="5" fillId="0" borderId="7" xfId="3" applyNumberFormat="1" applyFont="1" applyFill="1" applyBorder="1" applyAlignment="1">
      <alignment horizontal="center" vertical="center"/>
    </xf>
    <xf numFmtId="165" fontId="5" fillId="0" borderId="0" xfId="3" applyNumberFormat="1" applyFont="1" applyFill="1" applyBorder="1" applyAlignment="1">
      <alignment vertical="center"/>
    </xf>
    <xf numFmtId="165" fontId="5" fillId="0" borderId="2" xfId="3" applyNumberFormat="1" applyFont="1" applyFill="1" applyBorder="1" applyAlignment="1">
      <alignment vertical="center"/>
    </xf>
    <xf numFmtId="0" fontId="9" fillId="0" borderId="8" xfId="2" applyFont="1" applyBorder="1" applyAlignment="1">
      <alignment horizontal="center" vertical="center" textRotation="90"/>
    </xf>
    <xf numFmtId="0" fontId="9" fillId="0" borderId="0" xfId="2" applyFont="1" applyAlignment="1">
      <alignment horizontal="center" vertical="center" textRotation="90"/>
    </xf>
    <xf numFmtId="0" fontId="1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4" fillId="0" borderId="4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8" fontId="5" fillId="0" borderId="4" xfId="0" applyNumberFormat="1" applyFont="1" applyFill="1" applyBorder="1" applyAlignment="1">
      <alignment horizontal="right" vertical="top"/>
    </xf>
    <xf numFmtId="38" fontId="5" fillId="0" borderId="5" xfId="0" applyNumberFormat="1" applyFont="1" applyFill="1" applyBorder="1" applyAlignment="1">
      <alignment horizontal="right" vertical="top"/>
    </xf>
  </cellXfs>
  <cellStyles count="5">
    <cellStyle name="Comma 2" xfId="3" xr:uid="{802421A8-73A4-48C2-83D6-ACC388CA9CB9}"/>
    <cellStyle name="Normal" xfId="0" builtinId="0"/>
    <cellStyle name="Normal 2" xfId="2" xr:uid="{2AAA08FB-061C-47CD-847D-8EA4A8974D4F}"/>
    <cellStyle name="Percent" xfId="1" builtinId="5"/>
    <cellStyle name="Percent 2" xfId="4" xr:uid="{6956677C-D9BA-47B3-BAA8-522E46A64C2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460375</xdr:colOff>
      <xdr:row>0</xdr:row>
      <xdr:rowOff>31750</xdr:rowOff>
    </xdr:from>
    <xdr:to>
      <xdr:col>1</xdr:col>
      <xdr:colOff>2724978</xdr:colOff>
      <xdr:row>43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992CEA-14B6-04FC-B0BB-C10361B70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7257147" y="31750"/>
          <a:ext cx="7106478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60" zoomScaleNormal="100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83" t="s">
        <v>0</v>
      </c>
      <c r="B1" s="83"/>
      <c r="C1" s="83"/>
    </row>
    <row r="2" spans="1:3" ht="21.75" customHeight="1" x14ac:dyDescent="0.2">
      <c r="A2" s="83" t="s">
        <v>1</v>
      </c>
      <c r="B2" s="83"/>
      <c r="C2" s="83"/>
    </row>
    <row r="3" spans="1:3" ht="21.75" customHeight="1" x14ac:dyDescent="0.2">
      <c r="A3" s="83" t="s">
        <v>2</v>
      </c>
      <c r="B3" s="83"/>
      <c r="C3" s="83"/>
    </row>
    <row r="4" spans="1:3" ht="7.35" customHeight="1" x14ac:dyDescent="0.2"/>
    <row r="5" spans="1:3" ht="123.6" customHeight="1" x14ac:dyDescent="0.2">
      <c r="B5" s="84"/>
    </row>
    <row r="6" spans="1:3" ht="123.6" customHeight="1" x14ac:dyDescent="0.2">
      <c r="B6" s="84"/>
    </row>
  </sheetData>
  <mergeCells count="4">
    <mergeCell ref="A1:C1"/>
    <mergeCell ref="A2:C2"/>
    <mergeCell ref="A3:C3"/>
    <mergeCell ref="B5:B6"/>
  </mergeCells>
  <pageMargins left="0.25" right="0.25" top="0.75" bottom="0.75" header="0.3" footer="0.3"/>
  <pageSetup scale="8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6"/>
  <sheetViews>
    <sheetView rightToLeft="1" view="pageBreakPreview" topLeftCell="A4" zoomScaleNormal="100" zoomScaleSheetLayoutView="100" workbookViewId="0">
      <selection activeCell="U18" sqref="U18"/>
    </sheetView>
  </sheetViews>
  <sheetFormatPr defaultRowHeight="12.75" x14ac:dyDescent="0.2"/>
  <cols>
    <col min="1" max="1" width="6.42578125" bestFit="1" customWidth="1"/>
    <col min="2" max="2" width="23.42578125" customWidth="1"/>
    <col min="3" max="3" width="1.28515625" customWidth="1"/>
    <col min="4" max="4" width="16.28515625" bestFit="1" customWidth="1"/>
    <col min="5" max="5" width="1.28515625" customWidth="1"/>
    <col min="6" max="6" width="15.5703125" bestFit="1" customWidth="1"/>
    <col min="7" max="7" width="1.28515625" customWidth="1"/>
    <col min="8" max="8" width="11.14062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42578125" bestFit="1" customWidth="1"/>
    <col min="18" max="18" width="1.28515625" customWidth="1"/>
    <col min="19" max="19" width="16.28515625" bestFit="1" customWidth="1"/>
    <col min="20" max="20" width="1.28515625" customWidth="1"/>
    <col min="21" max="21" width="16.28515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ht="21.75" customHeight="1" x14ac:dyDescent="0.2">
      <c r="A2" s="83" t="s">
        <v>207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</row>
    <row r="3" spans="1:23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</row>
    <row r="4" spans="1:23" ht="14.45" customHeight="1" x14ac:dyDescent="0.2"/>
    <row r="5" spans="1:23" ht="14.45" customHeight="1" x14ac:dyDescent="0.2">
      <c r="A5" s="1" t="s">
        <v>240</v>
      </c>
      <c r="B5" s="85" t="s">
        <v>241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23" ht="14.45" customHeight="1" x14ac:dyDescent="0.2">
      <c r="D6" s="86" t="s">
        <v>226</v>
      </c>
      <c r="E6" s="86"/>
      <c r="F6" s="86"/>
      <c r="G6" s="86"/>
      <c r="H6" s="86"/>
      <c r="I6" s="86"/>
      <c r="J6" s="86"/>
      <c r="K6" s="86"/>
      <c r="L6" s="86"/>
      <c r="N6" s="86" t="s">
        <v>227</v>
      </c>
      <c r="O6" s="86"/>
      <c r="P6" s="86"/>
      <c r="Q6" s="86"/>
      <c r="R6" s="86"/>
      <c r="S6" s="86"/>
      <c r="T6" s="86"/>
      <c r="U6" s="86"/>
      <c r="V6" s="86"/>
      <c r="W6" s="86"/>
    </row>
    <row r="7" spans="1:23" ht="14.45" customHeight="1" x14ac:dyDescent="0.2">
      <c r="D7" s="3"/>
      <c r="E7" s="3"/>
      <c r="F7" s="3"/>
      <c r="G7" s="3"/>
      <c r="H7" s="3"/>
      <c r="I7" s="3"/>
      <c r="J7" s="87" t="s">
        <v>76</v>
      </c>
      <c r="K7" s="87"/>
      <c r="L7" s="87"/>
      <c r="N7" s="3"/>
      <c r="O7" s="3"/>
      <c r="P7" s="3"/>
      <c r="Q7" s="3"/>
      <c r="R7" s="3"/>
      <c r="S7" s="3"/>
      <c r="T7" s="3"/>
      <c r="U7" s="87" t="s">
        <v>76</v>
      </c>
      <c r="V7" s="87"/>
      <c r="W7" s="87"/>
    </row>
    <row r="8" spans="1:23" ht="14.45" customHeight="1" x14ac:dyDescent="0.2">
      <c r="A8" s="86" t="s">
        <v>93</v>
      </c>
      <c r="B8" s="86"/>
      <c r="D8" s="2" t="s">
        <v>242</v>
      </c>
      <c r="F8" s="2" t="s">
        <v>230</v>
      </c>
      <c r="H8" s="2" t="s">
        <v>231</v>
      </c>
      <c r="J8" s="4" t="s">
        <v>204</v>
      </c>
      <c r="K8" s="3"/>
      <c r="L8" s="4" t="s">
        <v>212</v>
      </c>
      <c r="N8" s="2" t="s">
        <v>242</v>
      </c>
      <c r="P8" s="86" t="s">
        <v>230</v>
      </c>
      <c r="Q8" s="86"/>
      <c r="S8" s="2" t="s">
        <v>231</v>
      </c>
      <c r="U8" s="4" t="s">
        <v>204</v>
      </c>
      <c r="V8" s="3"/>
      <c r="W8" s="4" t="s">
        <v>212</v>
      </c>
    </row>
    <row r="9" spans="1:23" ht="21.75" customHeight="1" x14ac:dyDescent="0.2">
      <c r="A9" s="100" t="s">
        <v>243</v>
      </c>
      <c r="B9" s="100"/>
      <c r="C9" s="51"/>
      <c r="D9" s="45">
        <v>0</v>
      </c>
      <c r="E9" s="46"/>
      <c r="F9" s="45">
        <v>0</v>
      </c>
      <c r="G9" s="46"/>
      <c r="H9" s="45">
        <v>0</v>
      </c>
      <c r="I9" s="46"/>
      <c r="J9" s="45">
        <v>0</v>
      </c>
      <c r="K9" s="46"/>
      <c r="L9" s="52">
        <f>J9/درآمد!$F$13</f>
        <v>0</v>
      </c>
      <c r="M9" s="46"/>
      <c r="N9" s="45">
        <v>0</v>
      </c>
      <c r="O9" s="46"/>
      <c r="P9" s="97">
        <v>0</v>
      </c>
      <c r="Q9" s="97"/>
      <c r="R9" s="46"/>
      <c r="S9" s="45">
        <v>6668765084</v>
      </c>
      <c r="T9" s="46"/>
      <c r="U9" s="45">
        <v>6668765084</v>
      </c>
      <c r="W9" s="44">
        <f>U9/درآمد!$F$13</f>
        <v>3.1573230452477751E-4</v>
      </c>
    </row>
    <row r="10" spans="1:23" ht="21.75" customHeight="1" x14ac:dyDescent="0.2">
      <c r="A10" s="101" t="s">
        <v>244</v>
      </c>
      <c r="B10" s="101"/>
      <c r="C10" s="51"/>
      <c r="D10" s="47">
        <v>0</v>
      </c>
      <c r="E10" s="46"/>
      <c r="F10" s="47">
        <v>0</v>
      </c>
      <c r="G10" s="46"/>
      <c r="H10" s="47">
        <v>0</v>
      </c>
      <c r="I10" s="46"/>
      <c r="J10" s="47">
        <v>0</v>
      </c>
      <c r="K10" s="46"/>
      <c r="L10" s="53">
        <f>J10/درآمد!$F$13</f>
        <v>0</v>
      </c>
      <c r="M10" s="46"/>
      <c r="N10" s="47">
        <v>0</v>
      </c>
      <c r="O10" s="46"/>
      <c r="P10" s="98">
        <v>0</v>
      </c>
      <c r="Q10" s="98"/>
      <c r="R10" s="46"/>
      <c r="S10" s="47">
        <v>-9335598319</v>
      </c>
      <c r="T10" s="46"/>
      <c r="U10" s="47">
        <v>-9335598319</v>
      </c>
      <c r="W10" s="40">
        <f>U10/درآمد!$F$13</f>
        <v>-4.4199337272314522E-4</v>
      </c>
    </row>
    <row r="11" spans="1:23" ht="21.75" customHeight="1" x14ac:dyDescent="0.2">
      <c r="A11" s="101" t="s">
        <v>245</v>
      </c>
      <c r="B11" s="101"/>
      <c r="C11" s="51"/>
      <c r="D11" s="47">
        <v>0</v>
      </c>
      <c r="E11" s="46"/>
      <c r="F11" s="47">
        <v>0</v>
      </c>
      <c r="G11" s="46"/>
      <c r="H11" s="47">
        <v>0</v>
      </c>
      <c r="I11" s="46"/>
      <c r="J11" s="47">
        <v>0</v>
      </c>
      <c r="K11" s="46"/>
      <c r="L11" s="53">
        <f>J11/درآمد!$F$13</f>
        <v>0</v>
      </c>
      <c r="M11" s="46"/>
      <c r="N11" s="47">
        <v>0</v>
      </c>
      <c r="O11" s="46"/>
      <c r="P11" s="98">
        <v>0</v>
      </c>
      <c r="Q11" s="98"/>
      <c r="R11" s="46"/>
      <c r="S11" s="47">
        <v>-779371528</v>
      </c>
      <c r="T11" s="46"/>
      <c r="U11" s="47">
        <v>-779371528</v>
      </c>
      <c r="W11" s="40">
        <f>U11/درآمد!$F$13</f>
        <v>-3.6899300772616205E-5</v>
      </c>
    </row>
    <row r="12" spans="1:23" ht="21.75" customHeight="1" x14ac:dyDescent="0.2">
      <c r="A12" s="101" t="s">
        <v>100</v>
      </c>
      <c r="B12" s="101"/>
      <c r="C12" s="51"/>
      <c r="D12" s="47">
        <v>0</v>
      </c>
      <c r="E12" s="46"/>
      <c r="F12" s="47">
        <v>4532040018</v>
      </c>
      <c r="G12" s="46"/>
      <c r="H12" s="47">
        <v>0</v>
      </c>
      <c r="I12" s="46"/>
      <c r="J12" s="47">
        <v>4532040018</v>
      </c>
      <c r="K12" s="46"/>
      <c r="L12" s="53">
        <f>J12/درآمد!$F$13</f>
        <v>2.145691775100552E-4</v>
      </c>
      <c r="M12" s="46"/>
      <c r="N12" s="47">
        <v>0</v>
      </c>
      <c r="O12" s="46"/>
      <c r="P12" s="98">
        <v>4925802566</v>
      </c>
      <c r="Q12" s="98"/>
      <c r="R12" s="46"/>
      <c r="S12" s="47">
        <v>-6907157859</v>
      </c>
      <c r="T12" s="46"/>
      <c r="U12" s="47">
        <v>-1981355293</v>
      </c>
      <c r="W12" s="40">
        <f>U12/درآمد!$F$13</f>
        <v>-9.3807153927519539E-5</v>
      </c>
    </row>
    <row r="13" spans="1:23" ht="21.75" customHeight="1" x14ac:dyDescent="0.2">
      <c r="A13" s="101" t="s">
        <v>246</v>
      </c>
      <c r="B13" s="101"/>
      <c r="C13" s="51"/>
      <c r="D13" s="47">
        <v>0</v>
      </c>
      <c r="E13" s="46"/>
      <c r="F13" s="47">
        <v>0</v>
      </c>
      <c r="G13" s="46"/>
      <c r="H13" s="47">
        <v>0</v>
      </c>
      <c r="I13" s="46"/>
      <c r="J13" s="47">
        <v>0</v>
      </c>
      <c r="K13" s="46"/>
      <c r="L13" s="53">
        <f>J13/درآمد!$F$13</f>
        <v>0</v>
      </c>
      <c r="M13" s="46"/>
      <c r="N13" s="47">
        <v>0</v>
      </c>
      <c r="O13" s="46"/>
      <c r="P13" s="98">
        <v>0</v>
      </c>
      <c r="Q13" s="98"/>
      <c r="R13" s="46"/>
      <c r="S13" s="47">
        <v>-15052726101</v>
      </c>
      <c r="T13" s="46"/>
      <c r="U13" s="47">
        <v>-15052726101</v>
      </c>
      <c r="W13" s="40">
        <f>U13/درآمد!$F$13</f>
        <v>-7.1267046317941625E-4</v>
      </c>
    </row>
    <row r="14" spans="1:23" ht="21.75" customHeight="1" x14ac:dyDescent="0.2">
      <c r="A14" s="101" t="s">
        <v>99</v>
      </c>
      <c r="B14" s="101"/>
      <c r="C14" s="51"/>
      <c r="D14" s="47">
        <v>0</v>
      </c>
      <c r="E14" s="46"/>
      <c r="F14" s="47">
        <v>715772457</v>
      </c>
      <c r="G14" s="46"/>
      <c r="H14" s="47">
        <v>0</v>
      </c>
      <c r="I14" s="46"/>
      <c r="J14" s="47">
        <v>715772457</v>
      </c>
      <c r="K14" s="46"/>
      <c r="L14" s="53">
        <f>J14/درآمد!$F$13</f>
        <v>3.3888206364651155E-5</v>
      </c>
      <c r="M14" s="46"/>
      <c r="N14" s="47">
        <v>0</v>
      </c>
      <c r="O14" s="46"/>
      <c r="P14" s="98">
        <v>744879305</v>
      </c>
      <c r="Q14" s="98"/>
      <c r="R14" s="46"/>
      <c r="S14" s="47">
        <v>0</v>
      </c>
      <c r="T14" s="46"/>
      <c r="U14" s="47">
        <v>744879305</v>
      </c>
      <c r="W14" s="40">
        <f>U14/درآمد!$F$13</f>
        <v>3.5266268431725826E-5</v>
      </c>
    </row>
    <row r="15" spans="1:23" ht="21.75" customHeight="1" x14ac:dyDescent="0.2">
      <c r="A15" s="101" t="s">
        <v>105</v>
      </c>
      <c r="B15" s="101"/>
      <c r="C15" s="51"/>
      <c r="D15" s="47">
        <v>0</v>
      </c>
      <c r="E15" s="46"/>
      <c r="F15" s="47">
        <v>-119855999</v>
      </c>
      <c r="G15" s="46"/>
      <c r="H15" s="47">
        <v>0</v>
      </c>
      <c r="I15" s="46"/>
      <c r="J15" s="47">
        <v>-119855999</v>
      </c>
      <c r="K15" s="46"/>
      <c r="L15" s="53">
        <f>J15/درآمد!$F$13</f>
        <v>-5.6745754721788949E-6</v>
      </c>
      <c r="M15" s="46"/>
      <c r="N15" s="47">
        <v>0</v>
      </c>
      <c r="O15" s="46"/>
      <c r="P15" s="98">
        <v>-119855999</v>
      </c>
      <c r="Q15" s="98"/>
      <c r="R15" s="46"/>
      <c r="S15" s="47">
        <v>0</v>
      </c>
      <c r="T15" s="46"/>
      <c r="U15" s="47">
        <v>-119855999</v>
      </c>
      <c r="W15" s="40">
        <f>U15/درآمد!$F$13</f>
        <v>-5.6745754721788949E-6</v>
      </c>
    </row>
    <row r="16" spans="1:23" ht="21.75" customHeight="1" x14ac:dyDescent="0.2">
      <c r="A16" s="101" t="s">
        <v>98</v>
      </c>
      <c r="B16" s="101"/>
      <c r="C16" s="51"/>
      <c r="D16" s="47">
        <v>0</v>
      </c>
      <c r="E16" s="46"/>
      <c r="F16" s="47">
        <v>707994848</v>
      </c>
      <c r="G16" s="46"/>
      <c r="H16" s="47">
        <v>0</v>
      </c>
      <c r="I16" s="46"/>
      <c r="J16" s="47">
        <v>707994848</v>
      </c>
      <c r="K16" s="46"/>
      <c r="L16" s="53">
        <f>J16/درآمد!$F$13</f>
        <v>3.3519975907837745E-5</v>
      </c>
      <c r="M16" s="46"/>
      <c r="N16" s="47">
        <v>0</v>
      </c>
      <c r="O16" s="46"/>
      <c r="P16" s="98">
        <v>1629938745</v>
      </c>
      <c r="Q16" s="98"/>
      <c r="R16" s="46"/>
      <c r="S16" s="47">
        <v>0</v>
      </c>
      <c r="T16" s="46"/>
      <c r="U16" s="47">
        <v>1629938745</v>
      </c>
      <c r="W16" s="40">
        <f>U16/درآمد!$F$13</f>
        <v>7.7169357401385064E-5</v>
      </c>
    </row>
    <row r="17" spans="1:23" ht="21.75" customHeight="1" x14ac:dyDescent="0.2">
      <c r="A17" s="101" t="s">
        <v>106</v>
      </c>
      <c r="B17" s="101"/>
      <c r="C17" s="51"/>
      <c r="D17" s="47">
        <v>0</v>
      </c>
      <c r="E17" s="46"/>
      <c r="F17" s="47">
        <v>-153213533</v>
      </c>
      <c r="G17" s="46"/>
      <c r="H17" s="47">
        <v>0</v>
      </c>
      <c r="I17" s="46"/>
      <c r="J17" s="47">
        <v>-153213533</v>
      </c>
      <c r="K17" s="46"/>
      <c r="L17" s="53">
        <f>J17/درآمد!$F$13</f>
        <v>-7.2538860267450748E-6</v>
      </c>
      <c r="M17" s="46"/>
      <c r="N17" s="47">
        <v>0</v>
      </c>
      <c r="O17" s="46"/>
      <c r="P17" s="98">
        <v>-153213533</v>
      </c>
      <c r="Q17" s="98"/>
      <c r="R17" s="46"/>
      <c r="S17" s="47">
        <v>0</v>
      </c>
      <c r="T17" s="46"/>
      <c r="U17" s="47">
        <v>-153213533</v>
      </c>
      <c r="W17" s="40">
        <f>U17/درآمد!$F$13</f>
        <v>-7.2538860267450748E-6</v>
      </c>
    </row>
    <row r="18" spans="1:23" ht="21.75" customHeight="1" x14ac:dyDescent="0.2">
      <c r="A18" s="101" t="s">
        <v>102</v>
      </c>
      <c r="B18" s="101"/>
      <c r="C18" s="51"/>
      <c r="D18" s="47">
        <v>0</v>
      </c>
      <c r="E18" s="46"/>
      <c r="F18" s="47">
        <v>10561784795</v>
      </c>
      <c r="G18" s="46"/>
      <c r="H18" s="47">
        <v>0</v>
      </c>
      <c r="I18" s="46"/>
      <c r="J18" s="47">
        <v>10561784795</v>
      </c>
      <c r="K18" s="46"/>
      <c r="L18" s="53">
        <f>J18/درآمد!$F$13</f>
        <v>5.0004710185711269E-4</v>
      </c>
      <c r="M18" s="46"/>
      <c r="N18" s="47">
        <v>0</v>
      </c>
      <c r="O18" s="46"/>
      <c r="P18" s="98">
        <v>15023033234</v>
      </c>
      <c r="Q18" s="98"/>
      <c r="R18" s="46"/>
      <c r="S18" s="47">
        <v>0</v>
      </c>
      <c r="T18" s="46"/>
      <c r="U18" s="47">
        <v>15023033234</v>
      </c>
      <c r="W18" s="40">
        <f>U18/درآمد!$F$13</f>
        <v>7.1126465607603657E-4</v>
      </c>
    </row>
    <row r="19" spans="1:23" ht="21.75" customHeight="1" x14ac:dyDescent="0.2">
      <c r="A19" s="101" t="s">
        <v>103</v>
      </c>
      <c r="B19" s="101"/>
      <c r="C19" s="51"/>
      <c r="D19" s="47">
        <v>0</v>
      </c>
      <c r="E19" s="46"/>
      <c r="F19" s="47">
        <v>11619464049</v>
      </c>
      <c r="G19" s="46"/>
      <c r="H19" s="47">
        <v>0</v>
      </c>
      <c r="I19" s="46"/>
      <c r="J19" s="47">
        <v>11619464049</v>
      </c>
      <c r="K19" s="46"/>
      <c r="L19" s="53">
        <f>J19/درآمد!$F$13</f>
        <v>5.501228661263744E-4</v>
      </c>
      <c r="M19" s="46"/>
      <c r="N19" s="47">
        <v>0</v>
      </c>
      <c r="O19" s="46"/>
      <c r="P19" s="98">
        <v>12565292840</v>
      </c>
      <c r="Q19" s="98"/>
      <c r="R19" s="46"/>
      <c r="S19" s="47">
        <v>0</v>
      </c>
      <c r="T19" s="46"/>
      <c r="U19" s="47">
        <v>12565292840</v>
      </c>
      <c r="W19" s="40">
        <f>U19/درآمد!$F$13</f>
        <v>5.9490307657115342E-4</v>
      </c>
    </row>
    <row r="20" spans="1:23" ht="21.75" customHeight="1" x14ac:dyDescent="0.2">
      <c r="A20" s="101" t="s">
        <v>101</v>
      </c>
      <c r="B20" s="101"/>
      <c r="C20" s="51"/>
      <c r="D20" s="47">
        <v>0</v>
      </c>
      <c r="E20" s="46"/>
      <c r="F20" s="47">
        <v>2416132729</v>
      </c>
      <c r="G20" s="46"/>
      <c r="H20" s="47">
        <v>0</v>
      </c>
      <c r="I20" s="46"/>
      <c r="J20" s="47">
        <v>2416132729</v>
      </c>
      <c r="K20" s="46"/>
      <c r="L20" s="53">
        <f>J20/درآمد!$F$13</f>
        <v>1.1439166696622384E-4</v>
      </c>
      <c r="M20" s="46"/>
      <c r="N20" s="47">
        <v>0</v>
      </c>
      <c r="O20" s="46"/>
      <c r="P20" s="98">
        <v>4792317210</v>
      </c>
      <c r="Q20" s="98"/>
      <c r="R20" s="46"/>
      <c r="S20" s="47">
        <v>0</v>
      </c>
      <c r="T20" s="46"/>
      <c r="U20" s="47">
        <v>4792317210</v>
      </c>
      <c r="W20" s="40">
        <f>U20/درآمد!$F$13</f>
        <v>2.2689198639750017E-4</v>
      </c>
    </row>
    <row r="21" spans="1:23" ht="21.75" customHeight="1" x14ac:dyDescent="0.2">
      <c r="A21" s="101" t="s">
        <v>104</v>
      </c>
      <c r="B21" s="101"/>
      <c r="C21" s="51"/>
      <c r="D21" s="47">
        <v>0</v>
      </c>
      <c r="E21" s="46"/>
      <c r="F21" s="47">
        <v>31333426232</v>
      </c>
      <c r="G21" s="46"/>
      <c r="H21" s="47">
        <v>0</v>
      </c>
      <c r="I21" s="46"/>
      <c r="J21" s="47">
        <v>31333426232</v>
      </c>
      <c r="K21" s="46"/>
      <c r="L21" s="53">
        <f>J21/درآمد!$F$13</f>
        <v>1.4834792871355063E-3</v>
      </c>
      <c r="M21" s="46"/>
      <c r="N21" s="47">
        <v>0</v>
      </c>
      <c r="O21" s="46"/>
      <c r="P21" s="98">
        <v>45795244446</v>
      </c>
      <c r="Q21" s="98"/>
      <c r="R21" s="46"/>
      <c r="S21" s="47">
        <v>0</v>
      </c>
      <c r="T21" s="46"/>
      <c r="U21" s="47">
        <v>45795244446</v>
      </c>
      <c r="W21" s="40">
        <f>U21/درآمد!$F$13</f>
        <v>2.1681732499322657E-3</v>
      </c>
    </row>
    <row r="22" spans="1:23" ht="21.75" customHeight="1" x14ac:dyDescent="0.2">
      <c r="A22" s="101" t="s">
        <v>107</v>
      </c>
      <c r="B22" s="101"/>
      <c r="C22" s="51"/>
      <c r="D22" s="47">
        <v>0</v>
      </c>
      <c r="E22" s="46"/>
      <c r="F22" s="47">
        <v>202961110</v>
      </c>
      <c r="G22" s="46"/>
      <c r="H22" s="47">
        <v>0</v>
      </c>
      <c r="I22" s="46"/>
      <c r="J22" s="47">
        <v>202961110</v>
      </c>
      <c r="K22" s="46"/>
      <c r="L22" s="53">
        <f>J22/درآمد!$F$13</f>
        <v>9.6091822371961763E-6</v>
      </c>
      <c r="M22" s="46"/>
      <c r="N22" s="47">
        <v>0</v>
      </c>
      <c r="O22" s="46"/>
      <c r="P22" s="98">
        <v>202961110</v>
      </c>
      <c r="Q22" s="98"/>
      <c r="R22" s="46"/>
      <c r="S22" s="47">
        <v>0</v>
      </c>
      <c r="T22" s="46"/>
      <c r="U22" s="47">
        <v>202961110</v>
      </c>
      <c r="W22" s="40">
        <f>U22/درآمد!$F$13</f>
        <v>9.6091822371961763E-6</v>
      </c>
    </row>
    <row r="23" spans="1:23" ht="21.75" customHeight="1" x14ac:dyDescent="0.2">
      <c r="A23" s="101" t="s">
        <v>96</v>
      </c>
      <c r="B23" s="101"/>
      <c r="C23" s="51"/>
      <c r="D23" s="47">
        <v>0</v>
      </c>
      <c r="E23" s="46"/>
      <c r="F23" s="47">
        <v>207879582</v>
      </c>
      <c r="G23" s="46"/>
      <c r="H23" s="47">
        <v>0</v>
      </c>
      <c r="I23" s="46"/>
      <c r="J23" s="47">
        <v>207879582</v>
      </c>
      <c r="K23" s="46"/>
      <c r="L23" s="53">
        <f>J23/درآمد!$F$13</f>
        <v>9.8420470149683649E-6</v>
      </c>
      <c r="M23" s="46"/>
      <c r="N23" s="47">
        <v>0</v>
      </c>
      <c r="O23" s="46"/>
      <c r="P23" s="98">
        <v>1046963753</v>
      </c>
      <c r="Q23" s="98"/>
      <c r="R23" s="46"/>
      <c r="S23" s="47">
        <v>0</v>
      </c>
      <c r="T23" s="46"/>
      <c r="U23" s="47">
        <v>1046963753</v>
      </c>
      <c r="W23" s="40">
        <f>U23/درآمد!$F$13</f>
        <v>4.9568439482400569E-5</v>
      </c>
    </row>
    <row r="24" spans="1:23" ht="21.75" customHeight="1" x14ac:dyDescent="0.2">
      <c r="A24" s="102" t="s">
        <v>97</v>
      </c>
      <c r="B24" s="102"/>
      <c r="C24" s="51"/>
      <c r="D24" s="48">
        <v>0</v>
      </c>
      <c r="E24" s="46"/>
      <c r="F24" s="48">
        <v>2840845979</v>
      </c>
      <c r="G24" s="46"/>
      <c r="H24" s="48">
        <v>0</v>
      </c>
      <c r="I24" s="46"/>
      <c r="J24" s="48">
        <v>2840845979</v>
      </c>
      <c r="K24" s="46"/>
      <c r="L24" s="53">
        <f>J24/درآمد!$F$13</f>
        <v>1.3449969168978718E-4</v>
      </c>
      <c r="M24" s="46"/>
      <c r="N24" s="48">
        <v>0</v>
      </c>
      <c r="O24" s="46"/>
      <c r="P24" s="98">
        <v>7105598192</v>
      </c>
      <c r="Q24" s="99"/>
      <c r="R24" s="46"/>
      <c r="S24" s="48">
        <v>0</v>
      </c>
      <c r="T24" s="46"/>
      <c r="U24" s="48">
        <v>7105598192</v>
      </c>
      <c r="W24" s="40">
        <f>U24/درآمد!$F$13</f>
        <v>3.364141432376856E-4</v>
      </c>
    </row>
    <row r="25" spans="1:23" ht="21.75" customHeight="1" thickBot="1" x14ac:dyDescent="0.25">
      <c r="A25" s="94" t="s">
        <v>76</v>
      </c>
      <c r="B25" s="94"/>
      <c r="C25" s="51"/>
      <c r="D25" s="49">
        <v>0</v>
      </c>
      <c r="E25" s="46"/>
      <c r="F25" s="49">
        <v>64865232267</v>
      </c>
      <c r="G25" s="46"/>
      <c r="H25" s="49">
        <v>0</v>
      </c>
      <c r="I25" s="46"/>
      <c r="J25" s="49">
        <v>64865232267</v>
      </c>
      <c r="K25" s="46"/>
      <c r="L25" s="54">
        <f>J25/درآمد!$F$13</f>
        <v>3.0710407413107894E-3</v>
      </c>
      <c r="M25" s="46"/>
      <c r="N25" s="49">
        <v>0</v>
      </c>
      <c r="O25" s="46"/>
      <c r="P25" s="46"/>
      <c r="Q25" s="49">
        <v>93558961869</v>
      </c>
      <c r="R25" s="46"/>
      <c r="S25" s="49">
        <v>-25406088723</v>
      </c>
      <c r="T25" s="46"/>
      <c r="U25" s="49">
        <v>68152873146</v>
      </c>
      <c r="W25" s="42">
        <f>U25/درآمد!$F$13</f>
        <v>3.2266939121905051E-3</v>
      </c>
    </row>
    <row r="26" spans="1:23" ht="13.5" thickTop="1" x14ac:dyDescent="0.2"/>
  </sheetData>
  <mergeCells count="43">
    <mergeCell ref="A25:B25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0"/>
  <sheetViews>
    <sheetView rightToLeft="1" view="pageBreakPreview" topLeftCell="A22" zoomScaleNormal="100" zoomScaleSheetLayoutView="100" workbookViewId="0">
      <selection activeCell="D42" sqref="D42"/>
    </sheetView>
  </sheetViews>
  <sheetFormatPr defaultRowHeight="12.75" x14ac:dyDescent="0.2"/>
  <cols>
    <col min="1" max="1" width="6.7109375" bestFit="1" customWidth="1"/>
    <col min="2" max="2" width="35.7109375" customWidth="1"/>
    <col min="3" max="3" width="1.28515625" customWidth="1"/>
    <col min="4" max="4" width="17.7109375" bestFit="1" customWidth="1"/>
    <col min="5" max="5" width="1.28515625" customWidth="1"/>
    <col min="6" max="6" width="18.7109375" bestFit="1" customWidth="1"/>
    <col min="7" max="7" width="1.28515625" customWidth="1"/>
    <col min="8" max="8" width="17.7109375" bestFit="1" customWidth="1"/>
    <col min="9" max="9" width="1.28515625" customWidth="1"/>
    <col min="10" max="10" width="18.42578125" bestFit="1" customWidth="1"/>
    <col min="11" max="11" width="1.28515625" customWidth="1"/>
    <col min="12" max="12" width="19.140625" bestFit="1" customWidth="1"/>
    <col min="13" max="13" width="1.28515625" customWidth="1"/>
    <col min="14" max="14" width="18.42578125" bestFit="1" customWidth="1"/>
    <col min="15" max="15" width="1.28515625" customWidth="1"/>
    <col min="16" max="16" width="17.71093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18" ht="21.75" customHeight="1" x14ac:dyDescent="0.2">
      <c r="A2" s="83" t="s">
        <v>207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8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4" spans="1:18" ht="14.45" customHeight="1" x14ac:dyDescent="0.2"/>
    <row r="5" spans="1:18" ht="14.45" customHeight="1" x14ac:dyDescent="0.2">
      <c r="A5" s="1" t="s">
        <v>247</v>
      </c>
      <c r="B5" s="85" t="s">
        <v>248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18" ht="14.45" customHeight="1" x14ac:dyDescent="0.2">
      <c r="D6" s="86" t="s">
        <v>226</v>
      </c>
      <c r="E6" s="86"/>
      <c r="F6" s="86"/>
      <c r="G6" s="86"/>
      <c r="H6" s="86"/>
      <c r="I6" s="86"/>
      <c r="J6" s="86"/>
      <c r="L6" s="86" t="s">
        <v>227</v>
      </c>
      <c r="M6" s="86"/>
      <c r="N6" s="86"/>
      <c r="O6" s="86"/>
      <c r="P6" s="86"/>
      <c r="Q6" s="86"/>
      <c r="R6" s="8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86" t="s">
        <v>249</v>
      </c>
      <c r="B8" s="86"/>
      <c r="D8" s="2" t="s">
        <v>250</v>
      </c>
      <c r="F8" s="2" t="s">
        <v>230</v>
      </c>
      <c r="H8" s="2" t="s">
        <v>231</v>
      </c>
      <c r="J8" s="2" t="s">
        <v>76</v>
      </c>
      <c r="L8" s="2" t="s">
        <v>250</v>
      </c>
      <c r="N8" s="2" t="s">
        <v>230</v>
      </c>
      <c r="P8" s="2" t="s">
        <v>231</v>
      </c>
      <c r="R8" s="2" t="s">
        <v>76</v>
      </c>
    </row>
    <row r="9" spans="1:18" ht="21.75" customHeight="1" x14ac:dyDescent="0.2">
      <c r="A9" s="88" t="s">
        <v>117</v>
      </c>
      <c r="B9" s="88"/>
      <c r="D9" s="45">
        <v>47404369338</v>
      </c>
      <c r="E9" s="46"/>
      <c r="F9" s="45">
        <v>0</v>
      </c>
      <c r="G9" s="46"/>
      <c r="H9" s="45">
        <v>328875828125</v>
      </c>
      <c r="I9" s="46"/>
      <c r="J9" s="45">
        <v>376280197463</v>
      </c>
      <c r="K9" s="46"/>
      <c r="L9" s="45">
        <v>729153657783</v>
      </c>
      <c r="M9" s="46"/>
      <c r="N9" s="45">
        <v>0</v>
      </c>
      <c r="O9" s="46"/>
      <c r="P9" s="45">
        <v>328875828125</v>
      </c>
      <c r="Q9" s="46"/>
      <c r="R9" s="45">
        <v>1058029485908</v>
      </c>
    </row>
    <row r="10" spans="1:18" ht="21.75" customHeight="1" x14ac:dyDescent="0.2">
      <c r="A10" s="90" t="s">
        <v>251</v>
      </c>
      <c r="B10" s="90"/>
      <c r="D10" s="47">
        <v>0</v>
      </c>
      <c r="E10" s="46"/>
      <c r="F10" s="47">
        <v>0</v>
      </c>
      <c r="G10" s="46"/>
      <c r="H10" s="47">
        <v>0</v>
      </c>
      <c r="I10" s="46"/>
      <c r="J10" s="47">
        <v>0</v>
      </c>
      <c r="K10" s="46"/>
      <c r="L10" s="47">
        <v>2125334761</v>
      </c>
      <c r="M10" s="46"/>
      <c r="N10" s="47">
        <v>0</v>
      </c>
      <c r="O10" s="46"/>
      <c r="P10" s="47">
        <v>4923979375</v>
      </c>
      <c r="Q10" s="46"/>
      <c r="R10" s="47">
        <v>7049314136</v>
      </c>
    </row>
    <row r="11" spans="1:18" ht="21.75" customHeight="1" x14ac:dyDescent="0.2">
      <c r="A11" s="90" t="s">
        <v>252</v>
      </c>
      <c r="B11" s="90"/>
      <c r="D11" s="47">
        <v>0</v>
      </c>
      <c r="E11" s="46"/>
      <c r="F11" s="47">
        <v>0</v>
      </c>
      <c r="G11" s="46"/>
      <c r="H11" s="47">
        <v>0</v>
      </c>
      <c r="I11" s="46"/>
      <c r="J11" s="47">
        <v>0</v>
      </c>
      <c r="K11" s="46"/>
      <c r="L11" s="47">
        <v>171739358966</v>
      </c>
      <c r="M11" s="46"/>
      <c r="N11" s="47">
        <v>0</v>
      </c>
      <c r="O11" s="46"/>
      <c r="P11" s="47">
        <v>177275277517</v>
      </c>
      <c r="Q11" s="46"/>
      <c r="R11" s="47">
        <v>349014636483</v>
      </c>
    </row>
    <row r="12" spans="1:18" ht="21.75" customHeight="1" x14ac:dyDescent="0.2">
      <c r="A12" s="90" t="s">
        <v>253</v>
      </c>
      <c r="B12" s="90"/>
      <c r="D12" s="47">
        <v>0</v>
      </c>
      <c r="E12" s="46"/>
      <c r="F12" s="47">
        <v>0</v>
      </c>
      <c r="G12" s="46"/>
      <c r="H12" s="47">
        <v>0</v>
      </c>
      <c r="I12" s="46"/>
      <c r="J12" s="47">
        <v>0</v>
      </c>
      <c r="K12" s="46"/>
      <c r="L12" s="47">
        <v>164646435579</v>
      </c>
      <c r="M12" s="46"/>
      <c r="N12" s="47">
        <v>0</v>
      </c>
      <c r="O12" s="46"/>
      <c r="P12" s="47">
        <v>136464571250</v>
      </c>
      <c r="Q12" s="46"/>
      <c r="R12" s="47">
        <v>301111006829</v>
      </c>
    </row>
    <row r="13" spans="1:18" ht="21.75" customHeight="1" x14ac:dyDescent="0.2">
      <c r="A13" s="90" t="s">
        <v>254</v>
      </c>
      <c r="B13" s="90"/>
      <c r="D13" s="47">
        <v>0</v>
      </c>
      <c r="E13" s="46"/>
      <c r="F13" s="47">
        <v>0</v>
      </c>
      <c r="G13" s="46"/>
      <c r="H13" s="47">
        <v>0</v>
      </c>
      <c r="I13" s="46"/>
      <c r="J13" s="47">
        <v>0</v>
      </c>
      <c r="K13" s="46"/>
      <c r="L13" s="47">
        <v>0</v>
      </c>
      <c r="M13" s="46"/>
      <c r="N13" s="47">
        <v>0</v>
      </c>
      <c r="O13" s="46"/>
      <c r="P13" s="47">
        <v>1250971172</v>
      </c>
      <c r="Q13" s="46"/>
      <c r="R13" s="47">
        <v>1250971172</v>
      </c>
    </row>
    <row r="14" spans="1:18" ht="21.75" customHeight="1" x14ac:dyDescent="0.2">
      <c r="A14" s="90" t="s">
        <v>255</v>
      </c>
      <c r="B14" s="90"/>
      <c r="D14" s="47">
        <v>0</v>
      </c>
      <c r="E14" s="46"/>
      <c r="F14" s="47">
        <v>0</v>
      </c>
      <c r="G14" s="46"/>
      <c r="H14" s="47">
        <v>0</v>
      </c>
      <c r="I14" s="46"/>
      <c r="J14" s="47">
        <v>0</v>
      </c>
      <c r="K14" s="46"/>
      <c r="L14" s="47">
        <v>2522904234</v>
      </c>
      <c r="M14" s="46"/>
      <c r="N14" s="47">
        <v>0</v>
      </c>
      <c r="O14" s="46"/>
      <c r="P14" s="47">
        <v>1606173500</v>
      </c>
      <c r="Q14" s="46"/>
      <c r="R14" s="47">
        <v>4129077734</v>
      </c>
    </row>
    <row r="15" spans="1:18" ht="21.75" customHeight="1" x14ac:dyDescent="0.2">
      <c r="A15" s="90" t="s">
        <v>177</v>
      </c>
      <c r="B15" s="90"/>
      <c r="D15" s="47">
        <v>13153486400</v>
      </c>
      <c r="E15" s="46"/>
      <c r="F15" s="47">
        <v>-15947415524</v>
      </c>
      <c r="G15" s="46"/>
      <c r="H15" s="47">
        <v>0</v>
      </c>
      <c r="I15" s="46"/>
      <c r="J15" s="47">
        <v>-2793929124</v>
      </c>
      <c r="K15" s="46"/>
      <c r="L15" s="47">
        <f>13153486400+6289106846</f>
        <v>19442593246</v>
      </c>
      <c r="M15" s="46"/>
      <c r="N15" s="47">
        <v>-15947415524</v>
      </c>
      <c r="O15" s="46"/>
      <c r="P15" s="47">
        <v>0</v>
      </c>
      <c r="Q15" s="46"/>
      <c r="R15" s="47">
        <f>L15+N15+P15</f>
        <v>3495177722</v>
      </c>
    </row>
    <row r="16" spans="1:18" ht="21.75" customHeight="1" x14ac:dyDescent="0.2">
      <c r="A16" s="90" t="s">
        <v>174</v>
      </c>
      <c r="B16" s="90"/>
      <c r="D16" s="47">
        <v>9108508400</v>
      </c>
      <c r="E16" s="46"/>
      <c r="F16" s="47">
        <v>745981925</v>
      </c>
      <c r="G16" s="46"/>
      <c r="H16" s="47">
        <v>0</v>
      </c>
      <c r="I16" s="46"/>
      <c r="J16" s="47">
        <v>9854490325</v>
      </c>
      <c r="K16" s="46"/>
      <c r="L16" s="47">
        <v>9108508400</v>
      </c>
      <c r="M16" s="46"/>
      <c r="N16" s="47">
        <v>745981925</v>
      </c>
      <c r="O16" s="46"/>
      <c r="P16" s="47">
        <v>0</v>
      </c>
      <c r="Q16" s="46"/>
      <c r="R16" s="47">
        <v>9854490325</v>
      </c>
    </row>
    <row r="17" spans="1:18" ht="21.75" customHeight="1" x14ac:dyDescent="0.2">
      <c r="A17" s="90" t="s">
        <v>133</v>
      </c>
      <c r="B17" s="90"/>
      <c r="D17" s="47">
        <v>38798054308</v>
      </c>
      <c r="E17" s="46"/>
      <c r="F17" s="47">
        <v>0</v>
      </c>
      <c r="G17" s="46"/>
      <c r="H17" s="47">
        <v>0</v>
      </c>
      <c r="I17" s="46"/>
      <c r="J17" s="47">
        <v>38798054308</v>
      </c>
      <c r="K17" s="46"/>
      <c r="L17" s="47">
        <v>42496464932</v>
      </c>
      <c r="M17" s="46"/>
      <c r="N17" s="47">
        <v>-761249999</v>
      </c>
      <c r="O17" s="46"/>
      <c r="P17" s="47">
        <v>0</v>
      </c>
      <c r="Q17" s="46"/>
      <c r="R17" s="47">
        <v>41735214933</v>
      </c>
    </row>
    <row r="18" spans="1:18" ht="21.75" customHeight="1" x14ac:dyDescent="0.2">
      <c r="A18" s="90" t="s">
        <v>127</v>
      </c>
      <c r="B18" s="90"/>
      <c r="D18" s="47">
        <v>27143712589</v>
      </c>
      <c r="E18" s="46"/>
      <c r="F18" s="47">
        <v>0</v>
      </c>
      <c r="G18" s="46"/>
      <c r="H18" s="47">
        <v>0</v>
      </c>
      <c r="I18" s="46"/>
      <c r="J18" s="47">
        <v>27143712589</v>
      </c>
      <c r="K18" s="46"/>
      <c r="L18" s="47">
        <v>100740113275</v>
      </c>
      <c r="M18" s="46"/>
      <c r="N18" s="47">
        <v>-543749999</v>
      </c>
      <c r="O18" s="46"/>
      <c r="P18" s="47">
        <v>0</v>
      </c>
      <c r="Q18" s="46"/>
      <c r="R18" s="47">
        <v>100196363276</v>
      </c>
    </row>
    <row r="19" spans="1:18" ht="21.75" customHeight="1" x14ac:dyDescent="0.2">
      <c r="A19" s="90" t="s">
        <v>130</v>
      </c>
      <c r="B19" s="90"/>
      <c r="D19" s="47">
        <v>27712131610</v>
      </c>
      <c r="E19" s="46"/>
      <c r="F19" s="47">
        <v>0</v>
      </c>
      <c r="G19" s="46"/>
      <c r="H19" s="47">
        <v>0</v>
      </c>
      <c r="I19" s="46"/>
      <c r="J19" s="47">
        <v>27712131610</v>
      </c>
      <c r="K19" s="46"/>
      <c r="L19" s="47">
        <v>131506023396</v>
      </c>
      <c r="M19" s="46"/>
      <c r="N19" s="47">
        <v>-543749999</v>
      </c>
      <c r="O19" s="46"/>
      <c r="P19" s="47">
        <v>0</v>
      </c>
      <c r="Q19" s="46"/>
      <c r="R19" s="47">
        <v>130962273397</v>
      </c>
    </row>
    <row r="20" spans="1:18" ht="21.75" customHeight="1" x14ac:dyDescent="0.2">
      <c r="A20" s="90" t="s">
        <v>180</v>
      </c>
      <c r="B20" s="90"/>
      <c r="D20" s="47">
        <v>22652762836</v>
      </c>
      <c r="E20" s="46"/>
      <c r="F20" s="47">
        <v>3779701590</v>
      </c>
      <c r="G20" s="46"/>
      <c r="H20" s="47">
        <v>0</v>
      </c>
      <c r="I20" s="46"/>
      <c r="J20" s="47">
        <v>26432464426</v>
      </c>
      <c r="K20" s="46"/>
      <c r="L20" s="47">
        <v>22652762836</v>
      </c>
      <c r="M20" s="46"/>
      <c r="N20" s="47">
        <v>3779701590</v>
      </c>
      <c r="O20" s="46"/>
      <c r="P20" s="47">
        <v>0</v>
      </c>
      <c r="Q20" s="46"/>
      <c r="R20" s="47">
        <v>26432464426</v>
      </c>
    </row>
    <row r="21" spans="1:18" ht="21.75" customHeight="1" x14ac:dyDescent="0.2">
      <c r="A21" s="90" t="s">
        <v>171</v>
      </c>
      <c r="B21" s="90"/>
      <c r="D21" s="47">
        <v>18898477965</v>
      </c>
      <c r="E21" s="46"/>
      <c r="F21" s="47">
        <v>6018063397</v>
      </c>
      <c r="G21" s="46"/>
      <c r="H21" s="47">
        <v>0</v>
      </c>
      <c r="I21" s="46"/>
      <c r="J21" s="47">
        <v>24916541362</v>
      </c>
      <c r="K21" s="46"/>
      <c r="L21" s="47">
        <v>288290103098</v>
      </c>
      <c r="M21" s="46"/>
      <c r="N21" s="47">
        <v>-119494040967</v>
      </c>
      <c r="O21" s="46"/>
      <c r="P21" s="47">
        <v>0</v>
      </c>
      <c r="Q21" s="46"/>
      <c r="R21" s="47">
        <v>168796062131</v>
      </c>
    </row>
    <row r="22" spans="1:18" ht="21.75" customHeight="1" x14ac:dyDescent="0.2">
      <c r="A22" s="90" t="s">
        <v>168</v>
      </c>
      <c r="B22" s="90"/>
      <c r="D22" s="47">
        <v>26389024870</v>
      </c>
      <c r="E22" s="46"/>
      <c r="F22" s="47">
        <v>7438453141</v>
      </c>
      <c r="G22" s="46"/>
      <c r="H22" s="47">
        <v>0</v>
      </c>
      <c r="I22" s="46"/>
      <c r="J22" s="47">
        <v>33827478011</v>
      </c>
      <c r="K22" s="46"/>
      <c r="L22" s="47">
        <v>200728188112</v>
      </c>
      <c r="M22" s="46"/>
      <c r="N22" s="47">
        <v>55070539103</v>
      </c>
      <c r="O22" s="46"/>
      <c r="P22" s="47">
        <v>0</v>
      </c>
      <c r="Q22" s="46"/>
      <c r="R22" s="47">
        <v>255798727215</v>
      </c>
    </row>
    <row r="23" spans="1:18" ht="21.75" customHeight="1" x14ac:dyDescent="0.2">
      <c r="A23" s="90" t="s">
        <v>165</v>
      </c>
      <c r="B23" s="90"/>
      <c r="D23" s="47">
        <v>60179596764</v>
      </c>
      <c r="E23" s="46"/>
      <c r="F23" s="47">
        <v>12311901761</v>
      </c>
      <c r="G23" s="46"/>
      <c r="H23" s="47">
        <v>0</v>
      </c>
      <c r="I23" s="46"/>
      <c r="J23" s="47">
        <v>72491498525</v>
      </c>
      <c r="K23" s="46"/>
      <c r="L23" s="47">
        <v>454953035222</v>
      </c>
      <c r="M23" s="46"/>
      <c r="N23" s="47">
        <v>92868175457</v>
      </c>
      <c r="O23" s="46"/>
      <c r="P23" s="47">
        <v>0</v>
      </c>
      <c r="Q23" s="46"/>
      <c r="R23" s="47">
        <v>547821210679</v>
      </c>
    </row>
    <row r="24" spans="1:18" ht="21.75" customHeight="1" x14ac:dyDescent="0.2">
      <c r="A24" s="90" t="s">
        <v>124</v>
      </c>
      <c r="B24" s="90"/>
      <c r="D24" s="47">
        <v>45988402445</v>
      </c>
      <c r="E24" s="46"/>
      <c r="F24" s="47">
        <v>-169907562499</v>
      </c>
      <c r="G24" s="46"/>
      <c r="H24" s="47">
        <v>0</v>
      </c>
      <c r="I24" s="46"/>
      <c r="J24" s="47">
        <v>-123919160054</v>
      </c>
      <c r="K24" s="46"/>
      <c r="L24" s="47">
        <v>358926235734</v>
      </c>
      <c r="M24" s="46"/>
      <c r="N24" s="47">
        <v>-169907562499</v>
      </c>
      <c r="O24" s="46"/>
      <c r="P24" s="47">
        <v>0</v>
      </c>
      <c r="Q24" s="46"/>
      <c r="R24" s="47">
        <v>189018673235</v>
      </c>
    </row>
    <row r="25" spans="1:18" ht="21.75" customHeight="1" x14ac:dyDescent="0.2">
      <c r="A25" s="90" t="s">
        <v>162</v>
      </c>
      <c r="B25" s="90"/>
      <c r="D25" s="47">
        <v>19337859979</v>
      </c>
      <c r="E25" s="46"/>
      <c r="F25" s="47">
        <v>5820043629</v>
      </c>
      <c r="G25" s="46"/>
      <c r="H25" s="47">
        <v>0</v>
      </c>
      <c r="I25" s="46"/>
      <c r="J25" s="47">
        <v>25157903608</v>
      </c>
      <c r="K25" s="46"/>
      <c r="L25" s="47">
        <v>168306953867</v>
      </c>
      <c r="M25" s="46"/>
      <c r="N25" s="47">
        <v>36029988035</v>
      </c>
      <c r="O25" s="46"/>
      <c r="P25" s="47">
        <v>0</v>
      </c>
      <c r="Q25" s="46"/>
      <c r="R25" s="47">
        <v>204336941902</v>
      </c>
    </row>
    <row r="26" spans="1:18" ht="21.75" customHeight="1" x14ac:dyDescent="0.2">
      <c r="A26" s="90" t="s">
        <v>159</v>
      </c>
      <c r="B26" s="90"/>
      <c r="D26" s="47">
        <v>35529010941</v>
      </c>
      <c r="E26" s="46"/>
      <c r="F26" s="47">
        <v>0</v>
      </c>
      <c r="G26" s="46"/>
      <c r="H26" s="47">
        <v>0</v>
      </c>
      <c r="I26" s="46"/>
      <c r="J26" s="47">
        <v>35529010941</v>
      </c>
      <c r="K26" s="46"/>
      <c r="L26" s="47">
        <v>262837404382</v>
      </c>
      <c r="M26" s="46"/>
      <c r="N26" s="47">
        <v>15792423368</v>
      </c>
      <c r="O26" s="46"/>
      <c r="P26" s="47">
        <v>0</v>
      </c>
      <c r="Q26" s="46"/>
      <c r="R26" s="47">
        <v>278629827750</v>
      </c>
    </row>
    <row r="27" spans="1:18" ht="21.75" customHeight="1" x14ac:dyDescent="0.2">
      <c r="A27" s="90" t="s">
        <v>154</v>
      </c>
      <c r="B27" s="90"/>
      <c r="D27" s="47">
        <v>2610488075</v>
      </c>
      <c r="E27" s="46"/>
      <c r="F27" s="47">
        <v>1115962865</v>
      </c>
      <c r="G27" s="46"/>
      <c r="H27" s="47">
        <v>0</v>
      </c>
      <c r="I27" s="46"/>
      <c r="J27" s="47">
        <v>3726450940</v>
      </c>
      <c r="K27" s="46"/>
      <c r="L27" s="47">
        <v>2940196194</v>
      </c>
      <c r="M27" s="46"/>
      <c r="N27" s="47">
        <v>1144475819</v>
      </c>
      <c r="O27" s="46"/>
      <c r="P27" s="47">
        <v>0</v>
      </c>
      <c r="Q27" s="46"/>
      <c r="R27" s="47">
        <v>4084672013</v>
      </c>
    </row>
    <row r="28" spans="1:18" ht="21.75" customHeight="1" x14ac:dyDescent="0.2">
      <c r="A28" s="90" t="s">
        <v>157</v>
      </c>
      <c r="B28" s="90"/>
      <c r="D28" s="47">
        <v>4596447000</v>
      </c>
      <c r="E28" s="46"/>
      <c r="F28" s="47">
        <v>873918729</v>
      </c>
      <c r="G28" s="46"/>
      <c r="H28" s="47">
        <v>0</v>
      </c>
      <c r="I28" s="46"/>
      <c r="J28" s="47">
        <v>5470365729</v>
      </c>
      <c r="K28" s="46"/>
      <c r="L28" s="47">
        <v>35242986420</v>
      </c>
      <c r="M28" s="46"/>
      <c r="N28" s="47">
        <v>6037360010</v>
      </c>
      <c r="O28" s="46"/>
      <c r="P28" s="47">
        <v>0</v>
      </c>
      <c r="Q28" s="46"/>
      <c r="R28" s="47">
        <v>41280346430</v>
      </c>
    </row>
    <row r="29" spans="1:18" ht="21.75" customHeight="1" x14ac:dyDescent="0.2">
      <c r="A29" s="90" t="s">
        <v>151</v>
      </c>
      <c r="B29" s="90"/>
      <c r="D29" s="47">
        <v>5753382690</v>
      </c>
      <c r="E29" s="46"/>
      <c r="F29" s="47">
        <v>1322030755</v>
      </c>
      <c r="G29" s="46"/>
      <c r="H29" s="47">
        <v>0</v>
      </c>
      <c r="I29" s="46"/>
      <c r="J29" s="47">
        <v>7075413445</v>
      </c>
      <c r="K29" s="46"/>
      <c r="L29" s="47">
        <v>42819560299</v>
      </c>
      <c r="M29" s="46"/>
      <c r="N29" s="47">
        <v>15375135222</v>
      </c>
      <c r="O29" s="46"/>
      <c r="P29" s="47">
        <v>0</v>
      </c>
      <c r="Q29" s="46"/>
      <c r="R29" s="47">
        <v>58194695521</v>
      </c>
    </row>
    <row r="30" spans="1:18" ht="21.75" customHeight="1" x14ac:dyDescent="0.2">
      <c r="A30" s="90" t="s">
        <v>136</v>
      </c>
      <c r="B30" s="90"/>
      <c r="D30" s="47">
        <v>10492571843</v>
      </c>
      <c r="E30" s="46"/>
      <c r="F30" s="47">
        <v>0</v>
      </c>
      <c r="G30" s="46"/>
      <c r="H30" s="47">
        <v>0</v>
      </c>
      <c r="I30" s="46"/>
      <c r="J30" s="47">
        <v>10492571843</v>
      </c>
      <c r="K30" s="46"/>
      <c r="L30" s="47">
        <v>54751914613</v>
      </c>
      <c r="M30" s="46"/>
      <c r="N30" s="47">
        <v>0</v>
      </c>
      <c r="O30" s="46"/>
      <c r="P30" s="47">
        <v>0</v>
      </c>
      <c r="Q30" s="46"/>
      <c r="R30" s="47">
        <v>54751914613</v>
      </c>
    </row>
    <row r="31" spans="1:18" ht="21.75" customHeight="1" x14ac:dyDescent="0.2">
      <c r="A31" s="90" t="s">
        <v>148</v>
      </c>
      <c r="B31" s="90"/>
      <c r="D31" s="47">
        <v>6968212988</v>
      </c>
      <c r="E31" s="46"/>
      <c r="F31" s="47">
        <v>4158737456</v>
      </c>
      <c r="G31" s="46"/>
      <c r="H31" s="47">
        <v>0</v>
      </c>
      <c r="I31" s="46"/>
      <c r="J31" s="47">
        <v>11126950444</v>
      </c>
      <c r="K31" s="46"/>
      <c r="L31" s="47">
        <v>52533395201</v>
      </c>
      <c r="M31" s="46"/>
      <c r="N31" s="47">
        <v>13178830112</v>
      </c>
      <c r="O31" s="46"/>
      <c r="P31" s="47">
        <v>0</v>
      </c>
      <c r="Q31" s="46"/>
      <c r="R31" s="47">
        <v>65712225313</v>
      </c>
    </row>
    <row r="32" spans="1:18" ht="21.75" customHeight="1" x14ac:dyDescent="0.2">
      <c r="A32" s="90" t="s">
        <v>139</v>
      </c>
      <c r="B32" s="90"/>
      <c r="D32" s="47">
        <v>38666151822</v>
      </c>
      <c r="E32" s="46"/>
      <c r="F32" s="47">
        <v>0</v>
      </c>
      <c r="G32" s="46"/>
      <c r="H32" s="47">
        <v>0</v>
      </c>
      <c r="I32" s="46"/>
      <c r="J32" s="47">
        <v>38666151822</v>
      </c>
      <c r="K32" s="46"/>
      <c r="L32" s="47">
        <v>181751433913</v>
      </c>
      <c r="M32" s="46"/>
      <c r="N32" s="47">
        <v>0</v>
      </c>
      <c r="O32" s="46"/>
      <c r="P32" s="47">
        <v>0</v>
      </c>
      <c r="Q32" s="46"/>
      <c r="R32" s="47">
        <v>181751433913</v>
      </c>
    </row>
    <row r="33" spans="1:18" ht="21.75" customHeight="1" x14ac:dyDescent="0.2">
      <c r="A33" s="90" t="s">
        <v>145</v>
      </c>
      <c r="B33" s="90"/>
      <c r="D33" s="47">
        <v>13064295934</v>
      </c>
      <c r="E33" s="46"/>
      <c r="F33" s="47">
        <v>0</v>
      </c>
      <c r="G33" s="46"/>
      <c r="H33" s="47">
        <v>0</v>
      </c>
      <c r="I33" s="46"/>
      <c r="J33" s="47">
        <v>13064295934</v>
      </c>
      <c r="K33" s="46"/>
      <c r="L33" s="47">
        <v>99032886529</v>
      </c>
      <c r="M33" s="46"/>
      <c r="N33" s="47">
        <v>-8451352077</v>
      </c>
      <c r="O33" s="46"/>
      <c r="P33" s="47">
        <v>0</v>
      </c>
      <c r="Q33" s="46"/>
      <c r="R33" s="47">
        <v>90581534452</v>
      </c>
    </row>
    <row r="34" spans="1:18" ht="21.75" customHeight="1" x14ac:dyDescent="0.2">
      <c r="A34" s="90" t="s">
        <v>142</v>
      </c>
      <c r="B34" s="90"/>
      <c r="D34" s="47">
        <v>10464645557</v>
      </c>
      <c r="E34" s="46"/>
      <c r="F34" s="47">
        <v>-15000638964</v>
      </c>
      <c r="G34" s="46"/>
      <c r="H34" s="47">
        <v>0</v>
      </c>
      <c r="I34" s="46"/>
      <c r="J34" s="47">
        <v>-4535993407</v>
      </c>
      <c r="K34" s="46"/>
      <c r="L34" s="47">
        <v>87279944952</v>
      </c>
      <c r="M34" s="46"/>
      <c r="N34" s="47">
        <v>-15000638964</v>
      </c>
      <c r="O34" s="46"/>
      <c r="P34" s="47">
        <v>0</v>
      </c>
      <c r="Q34" s="46"/>
      <c r="R34" s="47">
        <v>72279305988</v>
      </c>
    </row>
    <row r="35" spans="1:18" ht="21.75" customHeight="1" x14ac:dyDescent="0.2">
      <c r="A35" s="92" t="s">
        <v>121</v>
      </c>
      <c r="B35" s="92"/>
      <c r="D35" s="48">
        <v>0</v>
      </c>
      <c r="E35" s="46"/>
      <c r="F35" s="48">
        <v>5013302744</v>
      </c>
      <c r="G35" s="46"/>
      <c r="H35" s="48">
        <v>0</v>
      </c>
      <c r="I35" s="46"/>
      <c r="J35" s="48">
        <v>5013302744</v>
      </c>
      <c r="K35" s="46"/>
      <c r="L35" s="48">
        <v>0</v>
      </c>
      <c r="M35" s="46"/>
      <c r="N35" s="48">
        <v>53533537043</v>
      </c>
      <c r="O35" s="46"/>
      <c r="P35" s="48">
        <v>0</v>
      </c>
      <c r="Q35" s="46"/>
      <c r="R35" s="48">
        <v>53533537043</v>
      </c>
    </row>
    <row r="36" spans="1:18" ht="21.75" customHeight="1" x14ac:dyDescent="0.2">
      <c r="A36" s="94" t="s">
        <v>76</v>
      </c>
      <c r="B36" s="94"/>
      <c r="D36" s="49">
        <v>484911594354</v>
      </c>
      <c r="E36" s="46"/>
      <c r="F36" s="49">
        <v>-152257518995</v>
      </c>
      <c r="G36" s="46"/>
      <c r="H36" s="49">
        <v>328875828125</v>
      </c>
      <c r="I36" s="46"/>
      <c r="J36" s="49">
        <v>661529903484</v>
      </c>
      <c r="K36" s="46"/>
      <c r="L36" s="49">
        <f>SUM(L9:L35)</f>
        <v>3686528395944</v>
      </c>
      <c r="M36" s="46"/>
      <c r="N36" s="49">
        <f>SUM(N9:N35)</f>
        <v>-37093612344</v>
      </c>
      <c r="O36" s="46"/>
      <c r="P36" s="49">
        <f>SUM(P9:P35)</f>
        <v>650396800939</v>
      </c>
      <c r="Q36" s="46"/>
      <c r="R36" s="49">
        <f>SUM(R9:R35)</f>
        <v>4299831584539</v>
      </c>
    </row>
    <row r="39" spans="1:18" x14ac:dyDescent="0.2">
      <c r="L39" s="32"/>
    </row>
    <row r="40" spans="1:18" x14ac:dyDescent="0.2">
      <c r="L40" s="32"/>
    </row>
  </sheetData>
  <mergeCells count="35">
    <mergeCell ref="A33:B33"/>
    <mergeCell ref="A34:B34"/>
    <mergeCell ref="A35:B35"/>
    <mergeCell ref="A36:B36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75D76-FA0B-4E12-9253-F469E841A9DB}">
  <sheetPr>
    <pageSetUpPr fitToPage="1"/>
  </sheetPr>
  <dimension ref="A1:AF410"/>
  <sheetViews>
    <sheetView rightToLeft="1" view="pageBreakPreview" topLeftCell="A4" zoomScale="110" zoomScaleNormal="100" zoomScaleSheetLayoutView="110" workbookViewId="0">
      <selection activeCell="AG4" sqref="AG1:AI1048576"/>
    </sheetView>
  </sheetViews>
  <sheetFormatPr defaultRowHeight="12.75" x14ac:dyDescent="0.2"/>
  <cols>
    <col min="1" max="1" width="7.7109375" style="55" customWidth="1"/>
    <col min="2" max="2" width="5.140625" style="55" customWidth="1"/>
    <col min="3" max="3" width="1.28515625" style="55" customWidth="1"/>
    <col min="4" max="4" width="13" style="55" customWidth="1"/>
    <col min="5" max="5" width="1.28515625" style="55" customWidth="1"/>
    <col min="6" max="6" width="29.85546875" style="55" customWidth="1"/>
    <col min="7" max="7" width="1.28515625" style="55" customWidth="1"/>
    <col min="8" max="8" width="13" style="55" customWidth="1"/>
    <col min="9" max="9" width="1.28515625" style="55" customWidth="1"/>
    <col min="10" max="10" width="10.42578125" style="55" customWidth="1"/>
    <col min="11" max="11" width="10.85546875" style="55" customWidth="1"/>
    <col min="12" max="12" width="1.28515625" style="55" customWidth="1"/>
    <col min="13" max="13" width="28.5703125" style="55" customWidth="1"/>
    <col min="14" max="14" width="1.28515625" style="55" customWidth="1"/>
    <col min="15" max="15" width="14.28515625" style="55" customWidth="1"/>
    <col min="16" max="16" width="1.28515625" style="55" customWidth="1"/>
    <col min="17" max="17" width="28.5703125" style="55" customWidth="1"/>
    <col min="18" max="18" width="0.28515625" style="55" customWidth="1"/>
    <col min="19" max="19" width="17.42578125" style="55" hidden="1" customWidth="1"/>
    <col min="20" max="20" width="17.28515625" style="55" hidden="1" customWidth="1"/>
    <col min="21" max="21" width="15.28515625" style="55" hidden="1" customWidth="1"/>
    <col min="22" max="22" width="0" style="55" hidden="1" customWidth="1"/>
    <col min="23" max="23" width="11.28515625" style="55" hidden="1" customWidth="1"/>
    <col min="24" max="24" width="10.28515625" style="55" hidden="1" customWidth="1"/>
    <col min="25" max="25" width="11.28515625" style="55" hidden="1" customWidth="1"/>
    <col min="26" max="32" width="0" style="55" hidden="1" customWidth="1"/>
    <col min="33" max="16384" width="9.140625" style="55"/>
  </cols>
  <sheetData>
    <row r="1" spans="1:32" ht="29.1" customHeight="1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32" ht="21.75" customHeight="1" x14ac:dyDescent="0.2">
      <c r="A2" s="108" t="s">
        <v>207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32" ht="21.75" customHeight="1" x14ac:dyDescent="0.2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32" ht="14.45" customHeight="1" x14ac:dyDescent="0.2"/>
    <row r="5" spans="1:32" ht="14.45" customHeight="1" x14ac:dyDescent="0.2">
      <c r="A5" s="81" t="s">
        <v>256</v>
      </c>
      <c r="B5" s="109" t="s">
        <v>257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</row>
    <row r="6" spans="1:32" ht="14.25" customHeight="1" x14ac:dyDescent="0.2">
      <c r="M6" s="110" t="s">
        <v>258</v>
      </c>
      <c r="Q6" s="110" t="s">
        <v>259</v>
      </c>
    </row>
    <row r="7" spans="1:32" ht="33.75" customHeight="1" x14ac:dyDescent="0.2">
      <c r="A7" s="111" t="s">
        <v>260</v>
      </c>
      <c r="B7" s="111"/>
      <c r="D7" s="80" t="s">
        <v>261</v>
      </c>
      <c r="F7" s="80" t="s">
        <v>262</v>
      </c>
      <c r="H7" s="80" t="s">
        <v>87</v>
      </c>
      <c r="J7" s="111" t="s">
        <v>263</v>
      </c>
      <c r="K7" s="111"/>
      <c r="M7" s="110"/>
      <c r="O7" s="79" t="s">
        <v>264</v>
      </c>
      <c r="Q7" s="110"/>
    </row>
    <row r="8" spans="1:32" ht="33.75" customHeight="1" x14ac:dyDescent="0.55000000000000004">
      <c r="A8" s="106" t="s">
        <v>353</v>
      </c>
      <c r="B8" s="106"/>
      <c r="D8" s="106" t="s">
        <v>352</v>
      </c>
      <c r="F8" s="69" t="s">
        <v>351</v>
      </c>
      <c r="H8" s="104">
        <v>49000</v>
      </c>
      <c r="I8" s="104"/>
      <c r="J8" s="104">
        <f t="shared" ref="J8:J18" si="0">H8*1000000</f>
        <v>49000000000</v>
      </c>
      <c r="K8" s="104"/>
      <c r="M8" s="75">
        <v>744937824</v>
      </c>
      <c r="O8" s="66">
        <v>0.2</v>
      </c>
      <c r="Q8" s="66">
        <v>0.34</v>
      </c>
    </row>
    <row r="9" spans="1:32" ht="33.75" customHeight="1" x14ac:dyDescent="0.55000000000000004">
      <c r="A9" s="107"/>
      <c r="B9" s="107"/>
      <c r="D9" s="107"/>
      <c r="F9" s="69" t="s">
        <v>350</v>
      </c>
      <c r="H9" s="78">
        <v>2418200</v>
      </c>
      <c r="J9" s="104">
        <f t="shared" si="0"/>
        <v>2418200000000</v>
      </c>
      <c r="K9" s="104"/>
      <c r="M9" s="75">
        <v>69858307759</v>
      </c>
      <c r="O9" s="66">
        <v>0.19</v>
      </c>
      <c r="Q9" s="66">
        <v>0.34</v>
      </c>
      <c r="S9" s="59">
        <v>203688746497</v>
      </c>
      <c r="Y9" s="55" t="s">
        <v>349</v>
      </c>
    </row>
    <row r="10" spans="1:32" ht="31.5" customHeight="1" x14ac:dyDescent="0.55000000000000004">
      <c r="A10" s="107"/>
      <c r="B10" s="107"/>
      <c r="C10" s="73"/>
      <c r="D10" s="107"/>
      <c r="E10" s="72"/>
      <c r="F10" s="69" t="s">
        <v>117</v>
      </c>
      <c r="G10" s="69"/>
      <c r="H10" s="78">
        <v>5655000</v>
      </c>
      <c r="I10" s="69"/>
      <c r="J10" s="104">
        <f t="shared" si="0"/>
        <v>5655000000000</v>
      </c>
      <c r="K10" s="104"/>
      <c r="L10" s="69"/>
      <c r="M10" s="75">
        <v>285932503518</v>
      </c>
      <c r="N10" s="67"/>
      <c r="O10" s="66">
        <v>0.19</v>
      </c>
      <c r="Q10" s="66">
        <v>0.34</v>
      </c>
      <c r="S10" s="77">
        <v>203688746497</v>
      </c>
      <c r="T10" s="77">
        <f>M10-S10</f>
        <v>82243757021</v>
      </c>
      <c r="U10" s="105"/>
      <c r="V10" s="105"/>
      <c r="W10" s="57">
        <v>203824074</v>
      </c>
      <c r="X10" s="58">
        <v>15519538</v>
      </c>
      <c r="Y10" s="58">
        <v>239956835</v>
      </c>
      <c r="Z10" s="56">
        <v>976328889</v>
      </c>
      <c r="AA10" s="59">
        <v>273951000</v>
      </c>
      <c r="AB10" s="59">
        <v>50308333</v>
      </c>
      <c r="AC10" s="56">
        <v>402890685</v>
      </c>
      <c r="AD10" s="56">
        <v>61953794297</v>
      </c>
      <c r="AE10" s="56">
        <v>270104110</v>
      </c>
      <c r="AF10" s="58">
        <v>255641873</v>
      </c>
    </row>
    <row r="11" spans="1:32" ht="28.5" customHeight="1" x14ac:dyDescent="0.55000000000000004">
      <c r="A11" s="107"/>
      <c r="B11" s="107"/>
      <c r="C11" s="73"/>
      <c r="D11" s="107"/>
      <c r="E11" s="72"/>
      <c r="F11" s="69" t="s">
        <v>139</v>
      </c>
      <c r="G11" s="69"/>
      <c r="H11" s="70">
        <v>810000</v>
      </c>
      <c r="I11" s="69"/>
      <c r="J11" s="104">
        <f t="shared" si="0"/>
        <v>810000000000</v>
      </c>
      <c r="K11" s="104"/>
      <c r="L11" s="69"/>
      <c r="M11" s="75">
        <v>84373564601</v>
      </c>
      <c r="N11" s="67"/>
      <c r="O11" s="66">
        <v>0.18</v>
      </c>
      <c r="Q11" s="66">
        <v>0.39</v>
      </c>
      <c r="S11" s="59">
        <v>49281734292</v>
      </c>
      <c r="T11" s="63">
        <f>M11-S11</f>
        <v>35091830309</v>
      </c>
      <c r="U11" s="59">
        <v>18080766000</v>
      </c>
      <c r="W11" s="58">
        <v>203824074</v>
      </c>
      <c r="X11" s="58">
        <v>15519538</v>
      </c>
      <c r="Y11" s="58">
        <v>239956835</v>
      </c>
      <c r="Z11" s="58">
        <v>976328889</v>
      </c>
      <c r="AA11" s="59">
        <v>273951000</v>
      </c>
      <c r="AB11" s="59">
        <v>50308333</v>
      </c>
      <c r="AC11" s="58">
        <v>402890685</v>
      </c>
      <c r="AD11" s="56">
        <v>2584968659</v>
      </c>
      <c r="AE11" s="58">
        <v>270104110</v>
      </c>
      <c r="AF11" s="58">
        <v>255641873</v>
      </c>
    </row>
    <row r="12" spans="1:32" ht="29.25" customHeight="1" x14ac:dyDescent="0.55000000000000004">
      <c r="A12" s="107"/>
      <c r="B12" s="107"/>
      <c r="C12" s="73"/>
      <c r="D12" s="107"/>
      <c r="E12" s="72"/>
      <c r="F12" s="69" t="s">
        <v>253</v>
      </c>
      <c r="G12" s="69"/>
      <c r="H12" s="70">
        <v>1358000</v>
      </c>
      <c r="I12" s="69"/>
      <c r="J12" s="104">
        <f t="shared" si="0"/>
        <v>1358000000000</v>
      </c>
      <c r="K12" s="104"/>
      <c r="L12" s="69"/>
      <c r="M12" s="75">
        <v>70310277550</v>
      </c>
      <c r="N12" s="67"/>
      <c r="O12" s="66">
        <v>0.19</v>
      </c>
      <c r="Q12" s="66">
        <v>0.36299999999999999</v>
      </c>
      <c r="S12" s="105">
        <v>65659127550</v>
      </c>
      <c r="T12" s="105"/>
      <c r="U12" s="76">
        <f>M12-S12</f>
        <v>4651150000</v>
      </c>
      <c r="W12" s="58">
        <v>203824074</v>
      </c>
      <c r="X12" s="58">
        <v>15519538</v>
      </c>
      <c r="Y12" s="58">
        <v>239956835</v>
      </c>
      <c r="Z12" s="57">
        <v>976328889</v>
      </c>
      <c r="AA12" s="59">
        <v>273951000</v>
      </c>
      <c r="AB12" s="59">
        <v>50308333</v>
      </c>
      <c r="AC12" s="58">
        <v>402890685</v>
      </c>
      <c r="AD12" s="56">
        <v>4464945865</v>
      </c>
      <c r="AE12" s="58">
        <v>270104110</v>
      </c>
      <c r="AF12" s="58">
        <v>255641873</v>
      </c>
    </row>
    <row r="13" spans="1:32" ht="25.5" customHeight="1" x14ac:dyDescent="0.55000000000000004">
      <c r="A13" s="107"/>
      <c r="B13" s="107"/>
      <c r="C13" s="73"/>
      <c r="D13" s="107"/>
      <c r="E13" s="72"/>
      <c r="F13" s="69" t="s">
        <v>348</v>
      </c>
      <c r="G13" s="69"/>
      <c r="H13" s="70">
        <v>250000</v>
      </c>
      <c r="I13" s="69"/>
      <c r="J13" s="104">
        <f t="shared" si="0"/>
        <v>250000000000</v>
      </c>
      <c r="K13" s="104"/>
      <c r="L13" s="69"/>
      <c r="M13" s="75">
        <v>16430581287</v>
      </c>
      <c r="N13" s="67"/>
      <c r="O13" s="66">
        <v>0.18</v>
      </c>
      <c r="Q13" s="66">
        <v>0.39</v>
      </c>
      <c r="S13" s="59">
        <v>9236713991</v>
      </c>
      <c r="T13" s="63">
        <f>M13-S13</f>
        <v>7193867296</v>
      </c>
      <c r="U13" s="59">
        <v>4125283306</v>
      </c>
      <c r="V13" s="58"/>
      <c r="W13" s="57">
        <v>203824074</v>
      </c>
      <c r="X13" s="57">
        <v>15519538</v>
      </c>
      <c r="Y13" s="57">
        <v>239956835</v>
      </c>
      <c r="Z13" s="57">
        <v>976328889</v>
      </c>
      <c r="AA13" s="59">
        <v>273951000</v>
      </c>
      <c r="AB13" s="59">
        <v>50308333</v>
      </c>
      <c r="AC13" s="57">
        <v>402890685</v>
      </c>
      <c r="AD13" s="56">
        <v>81031290265</v>
      </c>
      <c r="AE13" s="57">
        <v>270104110</v>
      </c>
      <c r="AF13" s="58">
        <v>255641873</v>
      </c>
    </row>
    <row r="14" spans="1:32" ht="30" customHeight="1" x14ac:dyDescent="0.55000000000000004">
      <c r="A14" s="107"/>
      <c r="B14" s="107"/>
      <c r="C14" s="73"/>
      <c r="D14" s="107"/>
      <c r="E14" s="72"/>
      <c r="F14" s="69" t="s">
        <v>124</v>
      </c>
      <c r="G14" s="69"/>
      <c r="H14" s="70">
        <v>1700000</v>
      </c>
      <c r="I14" s="69"/>
      <c r="J14" s="104">
        <f t="shared" si="0"/>
        <v>1700000000000</v>
      </c>
      <c r="K14" s="104"/>
      <c r="L14" s="69"/>
      <c r="M14" s="68">
        <v>98305327140</v>
      </c>
      <c r="N14" s="67"/>
      <c r="O14" s="66">
        <v>0.23</v>
      </c>
      <c r="Q14" s="66">
        <v>0.38</v>
      </c>
      <c r="S14" s="59">
        <v>73326104670</v>
      </c>
      <c r="T14" s="55">
        <v>73326104670</v>
      </c>
      <c r="U14" s="57">
        <f>S14-T14</f>
        <v>0</v>
      </c>
      <c r="V14" s="61"/>
      <c r="W14" s="57">
        <v>203824074</v>
      </c>
      <c r="X14" s="57">
        <v>15519538</v>
      </c>
      <c r="Y14" s="57">
        <v>239956835</v>
      </c>
      <c r="Z14" s="58">
        <v>976328889</v>
      </c>
      <c r="AA14" s="59">
        <v>273951000</v>
      </c>
      <c r="AB14" s="59">
        <v>50308333</v>
      </c>
      <c r="AC14" s="57">
        <v>402890685</v>
      </c>
      <c r="AD14" s="56">
        <v>448630924</v>
      </c>
      <c r="AE14" s="57">
        <v>270104110</v>
      </c>
      <c r="AF14" s="58">
        <v>255641873</v>
      </c>
    </row>
    <row r="15" spans="1:32" ht="22.5" x14ac:dyDescent="0.55000000000000004">
      <c r="A15" s="107"/>
      <c r="B15" s="107"/>
      <c r="C15" s="73"/>
      <c r="D15" s="107"/>
      <c r="E15" s="72"/>
      <c r="F15" s="69" t="s">
        <v>171</v>
      </c>
      <c r="G15" s="69"/>
      <c r="H15" s="70">
        <v>1068750</v>
      </c>
      <c r="I15" s="69"/>
      <c r="J15" s="104">
        <f t="shared" si="0"/>
        <v>1068750000000</v>
      </c>
      <c r="K15" s="104"/>
      <c r="L15" s="69"/>
      <c r="M15" s="68">
        <v>154648125000</v>
      </c>
      <c r="N15" s="67"/>
      <c r="O15" s="66">
        <v>0.23</v>
      </c>
      <c r="Q15" s="74">
        <v>0.39900000000000002</v>
      </c>
      <c r="S15" s="59">
        <v>154648125000</v>
      </c>
      <c r="U15" s="58"/>
      <c r="V15" s="62"/>
      <c r="W15" s="58">
        <v>203824074</v>
      </c>
      <c r="X15" s="58">
        <v>15519538</v>
      </c>
      <c r="Y15" s="58">
        <v>239956835</v>
      </c>
      <c r="Z15" s="58">
        <v>1122101374</v>
      </c>
      <c r="AA15" s="59">
        <v>273951000</v>
      </c>
      <c r="AB15" s="59">
        <v>50308333</v>
      </c>
      <c r="AC15" s="58">
        <v>402890685</v>
      </c>
      <c r="AD15" s="56">
        <v>4164494990</v>
      </c>
      <c r="AE15" s="57">
        <v>270104110</v>
      </c>
      <c r="AF15" s="57">
        <v>255641873</v>
      </c>
    </row>
    <row r="16" spans="1:32" ht="30" customHeight="1" x14ac:dyDescent="0.55000000000000004">
      <c r="A16" s="107"/>
      <c r="B16" s="107"/>
      <c r="C16" s="73"/>
      <c r="D16" s="107"/>
      <c r="E16" s="72"/>
      <c r="F16" s="69" t="s">
        <v>130</v>
      </c>
      <c r="G16" s="69"/>
      <c r="H16" s="70">
        <v>1000000</v>
      </c>
      <c r="I16" s="69"/>
      <c r="J16" s="104">
        <f t="shared" si="0"/>
        <v>1000000000000</v>
      </c>
      <c r="K16" s="104"/>
      <c r="L16" s="69"/>
      <c r="M16" s="68">
        <v>39705304170</v>
      </c>
      <c r="N16" s="67"/>
      <c r="O16" s="66">
        <v>0.23</v>
      </c>
      <c r="Q16" s="66">
        <v>0.4</v>
      </c>
      <c r="S16" s="59">
        <v>22958849350</v>
      </c>
      <c r="T16" s="55">
        <v>22958849350</v>
      </c>
      <c r="U16" s="57">
        <f>S16-T16</f>
        <v>0</v>
      </c>
      <c r="V16" s="61"/>
      <c r="W16" s="57">
        <v>203824074</v>
      </c>
      <c r="X16" s="58">
        <v>15519538</v>
      </c>
      <c r="Y16" s="58">
        <v>239956835</v>
      </c>
      <c r="Z16" s="58">
        <v>1122101374</v>
      </c>
      <c r="AA16" s="59">
        <v>273951000</v>
      </c>
      <c r="AB16" s="59">
        <v>50308333</v>
      </c>
      <c r="AC16" s="56">
        <v>402890685</v>
      </c>
      <c r="AE16" s="58">
        <v>270104110</v>
      </c>
      <c r="AF16" s="57">
        <v>255641873</v>
      </c>
    </row>
    <row r="17" spans="1:32" ht="30" customHeight="1" x14ac:dyDescent="0.55000000000000004">
      <c r="A17" s="107"/>
      <c r="B17" s="107"/>
      <c r="D17" s="107"/>
      <c r="F17" s="69" t="s">
        <v>347</v>
      </c>
      <c r="G17" s="69"/>
      <c r="H17" s="70">
        <v>1000000</v>
      </c>
      <c r="I17" s="69"/>
      <c r="J17" s="104">
        <f t="shared" si="0"/>
        <v>1000000000000</v>
      </c>
      <c r="K17" s="104"/>
      <c r="L17" s="69"/>
      <c r="M17" s="68">
        <v>28887531649</v>
      </c>
      <c r="N17" s="67"/>
      <c r="O17" s="66">
        <v>0.23</v>
      </c>
      <c r="Q17" s="66">
        <v>0.4</v>
      </c>
      <c r="S17" s="59">
        <v>13037735523</v>
      </c>
      <c r="T17" s="59">
        <v>13037735523</v>
      </c>
      <c r="U17" s="57">
        <f>S17-T17</f>
        <v>0</v>
      </c>
      <c r="V17" s="61"/>
      <c r="W17" s="58">
        <v>203824074</v>
      </c>
      <c r="X17" s="58">
        <v>15519538</v>
      </c>
      <c r="Y17" s="58">
        <v>239956835</v>
      </c>
      <c r="Z17" s="58">
        <v>1122101374</v>
      </c>
      <c r="AA17" s="59">
        <v>273951000</v>
      </c>
      <c r="AB17" s="59">
        <v>50308333</v>
      </c>
      <c r="AC17" s="58">
        <v>402890685</v>
      </c>
      <c r="AE17" s="58">
        <v>270104110</v>
      </c>
      <c r="AF17" s="56">
        <v>255641873</v>
      </c>
    </row>
    <row r="18" spans="1:32" ht="30" customHeight="1" x14ac:dyDescent="0.55000000000000004">
      <c r="A18" s="71"/>
      <c r="B18" s="71"/>
      <c r="D18" s="71"/>
      <c r="F18" s="69" t="s">
        <v>346</v>
      </c>
      <c r="G18" s="69"/>
      <c r="H18" s="70">
        <v>1400000</v>
      </c>
      <c r="I18" s="69"/>
      <c r="J18" s="104">
        <f t="shared" si="0"/>
        <v>1400000000000</v>
      </c>
      <c r="K18" s="104"/>
      <c r="L18" s="69"/>
      <c r="M18" s="68">
        <v>13607992312</v>
      </c>
      <c r="N18" s="67"/>
      <c r="O18" s="66">
        <v>0.23</v>
      </c>
      <c r="Q18" s="66">
        <v>0.41</v>
      </c>
      <c r="S18" s="59"/>
      <c r="T18" s="59"/>
      <c r="U18" s="57"/>
      <c r="V18" s="61"/>
      <c r="W18" s="58"/>
      <c r="X18" s="58"/>
      <c r="Y18" s="58"/>
      <c r="Z18" s="58"/>
      <c r="AA18" s="59"/>
      <c r="AB18" s="59"/>
      <c r="AC18" s="58"/>
      <c r="AE18" s="58"/>
      <c r="AF18" s="56"/>
    </row>
    <row r="19" spans="1:32" ht="27" customHeight="1" thickBot="1" x14ac:dyDescent="0.25">
      <c r="D19" s="65" t="s">
        <v>345</v>
      </c>
      <c r="J19" s="103">
        <f>SUM(J8:K17)</f>
        <v>15308950000000</v>
      </c>
      <c r="K19" s="103"/>
      <c r="M19" s="64">
        <f>SUM(M8:M18)</f>
        <v>862804452810</v>
      </c>
      <c r="U19" s="62"/>
      <c r="V19" s="58"/>
      <c r="W19" s="57">
        <v>203824074</v>
      </c>
      <c r="X19" s="58">
        <v>15519538</v>
      </c>
      <c r="Y19" s="58">
        <v>239956835</v>
      </c>
      <c r="Z19" s="57">
        <v>1122101374</v>
      </c>
      <c r="AA19" s="59">
        <v>273951000</v>
      </c>
      <c r="AB19" s="59">
        <v>50373457</v>
      </c>
      <c r="AC19" s="58">
        <v>402890685</v>
      </c>
      <c r="AE19" s="58">
        <v>270104110</v>
      </c>
      <c r="AF19" s="58">
        <v>255641873</v>
      </c>
    </row>
    <row r="20" spans="1:32" ht="14.45" customHeight="1" thickTop="1" x14ac:dyDescent="0.2">
      <c r="U20" s="61"/>
      <c r="V20" s="61"/>
      <c r="W20" s="57">
        <v>203824074</v>
      </c>
      <c r="X20" s="58">
        <v>15519538</v>
      </c>
      <c r="Y20" s="58">
        <v>239956835</v>
      </c>
      <c r="Z20" s="57">
        <v>1122101374</v>
      </c>
      <c r="AA20" s="59">
        <v>273951000</v>
      </c>
      <c r="AB20" s="59">
        <v>50373457</v>
      </c>
      <c r="AC20" s="56">
        <v>402890685</v>
      </c>
      <c r="AE20" s="58">
        <v>270104110</v>
      </c>
      <c r="AF20" s="58">
        <v>255641873</v>
      </c>
    </row>
    <row r="21" spans="1:32" ht="14.45" customHeight="1" x14ac:dyDescent="0.2">
      <c r="M21" s="59"/>
      <c r="U21" s="58"/>
      <c r="V21" s="60"/>
      <c r="W21" s="58">
        <v>203824074</v>
      </c>
      <c r="X21" s="57">
        <v>15519538</v>
      </c>
      <c r="Y21" s="57">
        <v>239956835</v>
      </c>
      <c r="Z21" s="58">
        <v>1122101374</v>
      </c>
      <c r="AA21" s="59">
        <v>273951000</v>
      </c>
      <c r="AB21" s="59">
        <v>50373457</v>
      </c>
      <c r="AC21" s="57">
        <v>402890685</v>
      </c>
      <c r="AE21" s="58">
        <v>270104110</v>
      </c>
      <c r="AF21" s="58">
        <v>255641873</v>
      </c>
    </row>
    <row r="22" spans="1:32" ht="14.45" customHeight="1" x14ac:dyDescent="0.2">
      <c r="M22" s="63"/>
      <c r="U22" s="60"/>
      <c r="W22" s="58">
        <v>203824074</v>
      </c>
      <c r="X22" s="57">
        <v>15519538</v>
      </c>
      <c r="Y22" s="57">
        <v>239956835</v>
      </c>
      <c r="Z22" s="58">
        <v>1122101374</v>
      </c>
      <c r="AA22" s="59">
        <v>273951000</v>
      </c>
      <c r="AB22" s="59">
        <v>50373457</v>
      </c>
      <c r="AC22" s="57">
        <v>402890685</v>
      </c>
      <c r="AE22" s="57">
        <v>270104110</v>
      </c>
      <c r="AF22" s="58">
        <v>255641873</v>
      </c>
    </row>
    <row r="23" spans="1:32" ht="14.45" customHeight="1" x14ac:dyDescent="0.2">
      <c r="W23" s="57">
        <v>203824074</v>
      </c>
      <c r="X23" s="57">
        <v>15519538</v>
      </c>
      <c r="Y23" s="57">
        <v>239956835</v>
      </c>
      <c r="Z23" s="58">
        <v>1122101374</v>
      </c>
      <c r="AA23" s="59">
        <v>273951000</v>
      </c>
      <c r="AB23" s="59">
        <v>50373457</v>
      </c>
      <c r="AC23" s="57">
        <v>402890685</v>
      </c>
      <c r="AE23" s="57">
        <v>270104110</v>
      </c>
      <c r="AF23" s="57">
        <v>255641873</v>
      </c>
    </row>
    <row r="24" spans="1:32" ht="14.45" customHeight="1" x14ac:dyDescent="0.2">
      <c r="W24" s="58">
        <v>203824074</v>
      </c>
      <c r="X24" s="58">
        <v>15519538</v>
      </c>
      <c r="Y24" s="58">
        <v>239956835</v>
      </c>
      <c r="Z24" s="58">
        <v>1122101374</v>
      </c>
      <c r="AA24" s="59">
        <v>273951000</v>
      </c>
      <c r="AB24" s="59">
        <v>50373457</v>
      </c>
      <c r="AC24" s="58">
        <v>402890685</v>
      </c>
      <c r="AE24" s="57">
        <v>270104110</v>
      </c>
      <c r="AF24" s="57">
        <v>255641873</v>
      </c>
    </row>
    <row r="25" spans="1:32" ht="14.45" customHeight="1" x14ac:dyDescent="0.2">
      <c r="U25" s="61"/>
      <c r="W25" s="57">
        <v>203824074</v>
      </c>
      <c r="X25" s="58">
        <v>15519538</v>
      </c>
      <c r="Y25" s="58">
        <v>239956835</v>
      </c>
      <c r="Z25" s="58">
        <v>1122101374</v>
      </c>
      <c r="AA25" s="59">
        <v>273951000</v>
      </c>
      <c r="AB25" s="59">
        <v>50373457</v>
      </c>
      <c r="AC25" s="56">
        <v>402890685</v>
      </c>
      <c r="AE25" s="58">
        <v>270104110</v>
      </c>
      <c r="AF25" s="56">
        <v>255641873</v>
      </c>
    </row>
    <row r="26" spans="1:32" ht="14.45" customHeight="1" x14ac:dyDescent="0.2">
      <c r="U26" s="58"/>
      <c r="W26" s="56">
        <v>203824074</v>
      </c>
      <c r="X26" s="58">
        <v>15519538</v>
      </c>
      <c r="Y26" s="58">
        <v>239956835</v>
      </c>
      <c r="Z26" s="57">
        <v>1122101374</v>
      </c>
      <c r="AA26" s="59">
        <v>273951000</v>
      </c>
      <c r="AB26" s="59">
        <v>50373457</v>
      </c>
      <c r="AC26" s="56">
        <v>402890685</v>
      </c>
      <c r="AE26" s="58">
        <v>270104110</v>
      </c>
      <c r="AF26" s="58">
        <v>255641873</v>
      </c>
    </row>
    <row r="27" spans="1:32" ht="14.45" customHeight="1" x14ac:dyDescent="0.2">
      <c r="U27" s="61"/>
      <c r="W27" s="58">
        <v>203824074</v>
      </c>
      <c r="X27" s="58">
        <v>15519538</v>
      </c>
      <c r="Y27" s="58">
        <v>239956835</v>
      </c>
      <c r="Z27" s="57">
        <v>1122101374</v>
      </c>
      <c r="AA27" s="59">
        <v>273951000</v>
      </c>
      <c r="AB27" s="59">
        <v>50373457</v>
      </c>
      <c r="AC27" s="56">
        <v>402890685</v>
      </c>
      <c r="AE27" s="56">
        <v>270104110</v>
      </c>
      <c r="AF27" s="58">
        <v>255641873</v>
      </c>
    </row>
    <row r="28" spans="1:32" ht="14.45" customHeight="1" x14ac:dyDescent="0.2">
      <c r="M28" s="60"/>
      <c r="U28" s="62"/>
      <c r="W28" s="57">
        <v>203824074</v>
      </c>
      <c r="X28" s="57">
        <v>15519538</v>
      </c>
      <c r="Y28" s="57">
        <v>239956835</v>
      </c>
      <c r="Z28" s="57">
        <v>1122101374</v>
      </c>
      <c r="AA28" s="59">
        <v>273951000</v>
      </c>
      <c r="AB28" s="59">
        <v>50373457</v>
      </c>
      <c r="AC28" s="56">
        <v>402890685</v>
      </c>
      <c r="AE28" s="58">
        <v>270104110</v>
      </c>
      <c r="AF28" s="56">
        <v>255641873</v>
      </c>
    </row>
    <row r="29" spans="1:32" ht="14.45" customHeight="1" x14ac:dyDescent="0.2">
      <c r="M29" s="58"/>
      <c r="U29" s="61"/>
      <c r="W29" s="57">
        <v>203824074</v>
      </c>
      <c r="X29" s="57">
        <v>15519538</v>
      </c>
      <c r="Y29" s="57">
        <v>239956835</v>
      </c>
      <c r="Z29" s="58">
        <v>1122101374</v>
      </c>
      <c r="AA29" s="59">
        <v>273951000</v>
      </c>
      <c r="AB29" s="59">
        <v>50373457</v>
      </c>
      <c r="AC29" s="56">
        <v>402890685</v>
      </c>
      <c r="AE29" s="57">
        <v>270104110</v>
      </c>
      <c r="AF29" s="56">
        <v>255641873</v>
      </c>
    </row>
    <row r="30" spans="1:32" ht="14.45" customHeight="1" x14ac:dyDescent="0.2">
      <c r="M30" s="61"/>
      <c r="U30" s="56"/>
      <c r="W30" s="56">
        <v>203824074</v>
      </c>
      <c r="X30" s="56">
        <v>15519538</v>
      </c>
      <c r="Y30" s="58">
        <v>239956835</v>
      </c>
      <c r="Z30" s="58">
        <v>1122101374</v>
      </c>
      <c r="AA30" s="59">
        <v>273951000</v>
      </c>
      <c r="AB30" s="59">
        <v>50373457</v>
      </c>
      <c r="AC30" s="56">
        <v>402890685</v>
      </c>
      <c r="AE30" s="57">
        <v>270104110</v>
      </c>
      <c r="AF30" s="56">
        <v>255641873</v>
      </c>
    </row>
    <row r="31" spans="1:32" ht="14.45" customHeight="1" x14ac:dyDescent="0.2">
      <c r="M31" s="60"/>
      <c r="U31" s="61"/>
      <c r="W31" s="57">
        <v>203824074</v>
      </c>
      <c r="X31" s="58">
        <v>15519538</v>
      </c>
      <c r="Y31" s="58">
        <v>239956835</v>
      </c>
      <c r="Z31" s="58">
        <v>1122101374</v>
      </c>
      <c r="AA31" s="59">
        <v>273951000</v>
      </c>
      <c r="AB31" s="59">
        <v>50373457</v>
      </c>
      <c r="AC31" s="56">
        <v>402890685</v>
      </c>
      <c r="AE31" s="58">
        <v>270104110</v>
      </c>
      <c r="AF31" s="56">
        <v>255641873</v>
      </c>
    </row>
    <row r="32" spans="1:32" ht="14.45" customHeight="1" x14ac:dyDescent="0.2">
      <c r="M32" s="61"/>
      <c r="W32" s="56">
        <v>203824074</v>
      </c>
      <c r="X32" s="58">
        <v>15519538</v>
      </c>
      <c r="Y32" s="58">
        <v>239956835</v>
      </c>
      <c r="Z32" s="58">
        <v>1122101374</v>
      </c>
      <c r="AA32" s="59">
        <v>273951000</v>
      </c>
      <c r="AB32" s="59">
        <v>50373457</v>
      </c>
      <c r="AC32" s="56">
        <v>402890685</v>
      </c>
      <c r="AE32" s="58">
        <v>270104110</v>
      </c>
      <c r="AF32" s="56">
        <v>255641873</v>
      </c>
    </row>
    <row r="33" spans="13:32" ht="14.45" customHeight="1" x14ac:dyDescent="0.2">
      <c r="M33" s="58"/>
      <c r="W33" s="58">
        <v>203824074</v>
      </c>
      <c r="X33" s="56">
        <v>15519538</v>
      </c>
      <c r="Y33" s="58">
        <v>239956835</v>
      </c>
      <c r="Z33" s="56">
        <v>1122101374</v>
      </c>
      <c r="AA33" s="59">
        <v>273951000</v>
      </c>
      <c r="AB33" s="59">
        <v>50373457</v>
      </c>
      <c r="AC33" s="58">
        <v>402890685</v>
      </c>
      <c r="AE33" s="58">
        <v>270104110</v>
      </c>
      <c r="AF33" s="58">
        <v>255641873</v>
      </c>
    </row>
    <row r="34" spans="13:32" ht="14.45" customHeight="1" x14ac:dyDescent="0.2">
      <c r="M34" s="61"/>
      <c r="W34" s="56">
        <v>203824074</v>
      </c>
      <c r="X34" s="58">
        <v>15519538</v>
      </c>
      <c r="Y34" s="56">
        <v>239956835</v>
      </c>
      <c r="Z34" s="57">
        <v>1122101374</v>
      </c>
      <c r="AA34" s="59">
        <v>273951000</v>
      </c>
      <c r="AB34" s="59">
        <v>50373457</v>
      </c>
      <c r="AC34" s="56">
        <v>402890685</v>
      </c>
      <c r="AE34" s="58">
        <v>270104110</v>
      </c>
      <c r="AF34" s="58">
        <v>255641873</v>
      </c>
    </row>
    <row r="35" spans="13:32" ht="14.45" customHeight="1" x14ac:dyDescent="0.2">
      <c r="M35" s="60"/>
      <c r="W35" s="56">
        <v>203824074</v>
      </c>
      <c r="X35" s="56">
        <v>15519538</v>
      </c>
      <c r="Y35" s="57">
        <v>239956835</v>
      </c>
      <c r="Z35" s="58">
        <v>1122101374</v>
      </c>
      <c r="AA35" s="59">
        <v>272072769</v>
      </c>
      <c r="AB35" s="59">
        <v>50373457</v>
      </c>
      <c r="AC35" s="56">
        <v>402890685</v>
      </c>
      <c r="AE35" s="58">
        <v>270104110</v>
      </c>
      <c r="AF35" s="56">
        <v>255641873</v>
      </c>
    </row>
    <row r="36" spans="13:32" ht="14.45" customHeight="1" x14ac:dyDescent="0.2">
      <c r="W36" s="56">
        <v>203824074</v>
      </c>
      <c r="X36" s="57">
        <v>15519538</v>
      </c>
      <c r="Y36" s="57">
        <v>239956835</v>
      </c>
      <c r="Z36" s="56">
        <v>1122101374</v>
      </c>
      <c r="AA36" s="59">
        <v>272072769</v>
      </c>
      <c r="AB36" s="59">
        <v>50373457</v>
      </c>
      <c r="AC36" s="56">
        <v>402890685</v>
      </c>
      <c r="AE36" s="57">
        <v>270104110</v>
      </c>
      <c r="AF36" s="56">
        <v>255641873</v>
      </c>
    </row>
    <row r="37" spans="13:32" ht="14.45" customHeight="1" x14ac:dyDescent="0.2">
      <c r="W37" s="56">
        <v>203824074</v>
      </c>
      <c r="X37" s="56">
        <v>15519538</v>
      </c>
      <c r="Y37" s="57">
        <v>239956835</v>
      </c>
      <c r="Z37" s="58">
        <v>1122101374</v>
      </c>
      <c r="AA37" s="59">
        <v>272072769</v>
      </c>
      <c r="AB37" s="59">
        <v>50373457</v>
      </c>
      <c r="AC37" s="56">
        <v>402890685</v>
      </c>
      <c r="AE37" s="56">
        <v>270104110</v>
      </c>
      <c r="AF37" s="56">
        <v>255641873</v>
      </c>
    </row>
    <row r="38" spans="13:32" ht="14.45" customHeight="1" x14ac:dyDescent="0.2">
      <c r="W38" s="58">
        <v>203824074</v>
      </c>
      <c r="X38" s="56">
        <v>15519538</v>
      </c>
      <c r="Y38" s="58">
        <v>239956835</v>
      </c>
      <c r="Z38" s="56">
        <v>1122101374</v>
      </c>
      <c r="AA38" s="59">
        <v>272072769</v>
      </c>
      <c r="AB38" s="59">
        <v>50373457</v>
      </c>
      <c r="AC38" s="56">
        <v>402890685</v>
      </c>
      <c r="AE38" s="58">
        <v>270104110</v>
      </c>
      <c r="AF38" s="56">
        <v>255641873</v>
      </c>
    </row>
    <row r="39" spans="13:32" ht="14.45" customHeight="1" x14ac:dyDescent="0.2">
      <c r="W39" s="56">
        <v>203824074</v>
      </c>
      <c r="X39" s="56">
        <v>15519538</v>
      </c>
      <c r="Y39" s="56">
        <v>239956835</v>
      </c>
      <c r="Z39" s="58">
        <v>1122101374</v>
      </c>
      <c r="AA39" s="59">
        <v>272072769</v>
      </c>
      <c r="AB39" s="59">
        <v>50373457</v>
      </c>
      <c r="AC39" s="56">
        <v>402890685</v>
      </c>
      <c r="AE39" s="58">
        <v>270104110</v>
      </c>
      <c r="AF39" s="56">
        <v>255641873</v>
      </c>
    </row>
    <row r="40" spans="13:32" ht="14.45" customHeight="1" x14ac:dyDescent="0.2">
      <c r="W40" s="56">
        <v>203824074</v>
      </c>
      <c r="X40" s="56">
        <v>15519538</v>
      </c>
      <c r="Y40" s="58">
        <v>239956835</v>
      </c>
      <c r="Z40" s="56">
        <v>1122101374</v>
      </c>
      <c r="AA40" s="59">
        <v>272072769</v>
      </c>
      <c r="AB40" s="59">
        <v>50373457</v>
      </c>
      <c r="AC40" s="56">
        <v>402890685</v>
      </c>
      <c r="AE40" s="56">
        <v>270104110</v>
      </c>
      <c r="AF40" s="56">
        <v>255641873</v>
      </c>
    </row>
    <row r="41" spans="13:32" ht="14.45" customHeight="1" x14ac:dyDescent="0.2">
      <c r="W41" s="56">
        <v>203824074</v>
      </c>
      <c r="X41" s="56">
        <v>15519538</v>
      </c>
      <c r="Y41" s="58">
        <v>239956835</v>
      </c>
      <c r="Z41" s="56">
        <v>1122101374</v>
      </c>
      <c r="AA41" s="59">
        <v>272072769</v>
      </c>
      <c r="AB41" s="59">
        <v>50373457</v>
      </c>
      <c r="AC41" s="56">
        <v>402890685</v>
      </c>
      <c r="AE41" s="58">
        <v>270104110</v>
      </c>
      <c r="AF41" s="56">
        <v>255641873</v>
      </c>
    </row>
    <row r="42" spans="13:32" ht="14.45" customHeight="1" x14ac:dyDescent="0.2">
      <c r="W42" s="56">
        <v>203824074</v>
      </c>
      <c r="X42" s="56">
        <v>15519538</v>
      </c>
      <c r="Y42" s="56">
        <v>239956835</v>
      </c>
      <c r="Z42" s="57">
        <v>1122101374</v>
      </c>
      <c r="AA42" s="59">
        <v>272072769</v>
      </c>
      <c r="AB42" s="59">
        <v>50373457</v>
      </c>
      <c r="AC42" s="56">
        <v>402890685</v>
      </c>
      <c r="AE42" s="58">
        <v>270104110</v>
      </c>
      <c r="AF42" s="56">
        <v>255641873</v>
      </c>
    </row>
    <row r="43" spans="13:32" ht="14.45" customHeight="1" x14ac:dyDescent="0.2">
      <c r="W43" s="56">
        <v>203824074</v>
      </c>
      <c r="X43" s="56">
        <v>15519538</v>
      </c>
      <c r="Y43" s="57">
        <v>239956835</v>
      </c>
      <c r="Z43" s="56">
        <v>1122101374</v>
      </c>
      <c r="AA43" s="59">
        <v>272072769</v>
      </c>
      <c r="AB43" s="59">
        <v>50373457</v>
      </c>
      <c r="AC43" s="56">
        <v>402890685</v>
      </c>
      <c r="AE43" s="56">
        <v>270104110</v>
      </c>
      <c r="AF43" s="56">
        <v>255641873</v>
      </c>
    </row>
    <row r="44" spans="13:32" ht="14.45" customHeight="1" x14ac:dyDescent="0.2">
      <c r="W44" s="56">
        <v>203824074</v>
      </c>
      <c r="X44" s="56">
        <v>15519538</v>
      </c>
      <c r="Y44" s="58">
        <v>239956835</v>
      </c>
      <c r="Z44" s="58">
        <v>1122101374</v>
      </c>
      <c r="AA44" s="59">
        <v>272072769</v>
      </c>
      <c r="AB44" s="59">
        <v>50373457</v>
      </c>
      <c r="AC44" s="56">
        <v>402890685</v>
      </c>
      <c r="AE44" s="58">
        <v>270104110</v>
      </c>
      <c r="AF44" s="56">
        <v>255641873</v>
      </c>
    </row>
    <row r="45" spans="13:32" ht="14.45" customHeight="1" x14ac:dyDescent="0.2">
      <c r="W45" s="56">
        <v>203824074</v>
      </c>
      <c r="X45" s="56">
        <v>15519538</v>
      </c>
      <c r="Y45" s="56">
        <v>239956835</v>
      </c>
      <c r="Z45" s="56">
        <v>1122101374</v>
      </c>
      <c r="AA45" s="59">
        <v>272072769</v>
      </c>
      <c r="AB45" s="59">
        <v>50373457</v>
      </c>
      <c r="AC45" s="56">
        <v>402890685</v>
      </c>
      <c r="AE45" s="58">
        <v>270104110</v>
      </c>
      <c r="AF45" s="56">
        <v>255641873</v>
      </c>
    </row>
    <row r="46" spans="13:32" ht="14.45" customHeight="1" x14ac:dyDescent="0.2">
      <c r="W46" s="56">
        <v>203824074</v>
      </c>
      <c r="X46" s="56">
        <v>15519538</v>
      </c>
      <c r="Y46" s="58">
        <v>239956835</v>
      </c>
      <c r="Z46" s="56">
        <v>1122101374</v>
      </c>
      <c r="AA46" s="59">
        <v>272072769</v>
      </c>
      <c r="AB46" s="59">
        <v>50373457</v>
      </c>
      <c r="AC46" s="56">
        <v>402890685</v>
      </c>
      <c r="AE46" s="58">
        <v>270104110</v>
      </c>
      <c r="AF46" s="56">
        <v>255641873</v>
      </c>
    </row>
    <row r="47" spans="13:32" ht="14.45" customHeight="1" x14ac:dyDescent="0.2">
      <c r="W47" s="56">
        <v>203824074</v>
      </c>
      <c r="X47" s="56">
        <v>15519538</v>
      </c>
      <c r="Y47" s="58">
        <v>239956835</v>
      </c>
      <c r="Z47" s="56">
        <v>1122101374</v>
      </c>
      <c r="AA47" s="59">
        <v>272072769</v>
      </c>
      <c r="AB47" s="59">
        <v>50373457</v>
      </c>
      <c r="AC47" s="56">
        <v>402890685</v>
      </c>
      <c r="AE47" s="58">
        <v>270104110</v>
      </c>
      <c r="AF47" s="56">
        <v>255641873</v>
      </c>
    </row>
    <row r="48" spans="13:32" ht="14.45" customHeight="1" x14ac:dyDescent="0.2">
      <c r="W48" s="56">
        <v>203824074</v>
      </c>
      <c r="X48" s="56">
        <v>15519538</v>
      </c>
      <c r="Y48" s="56">
        <v>239956835</v>
      </c>
      <c r="Z48" s="56">
        <v>1122101374</v>
      </c>
      <c r="AA48" s="59">
        <v>272072769</v>
      </c>
      <c r="AB48" s="59">
        <v>50373457</v>
      </c>
      <c r="AC48" s="56">
        <v>402890685</v>
      </c>
      <c r="AE48" s="56">
        <v>270104110</v>
      </c>
      <c r="AF48" s="56">
        <v>255641873</v>
      </c>
    </row>
    <row r="49" spans="23:32" ht="14.45" customHeight="1" x14ac:dyDescent="0.2">
      <c r="W49" s="58">
        <v>203824074</v>
      </c>
      <c r="X49" s="56">
        <v>15519538</v>
      </c>
      <c r="Y49" s="57">
        <v>239956835</v>
      </c>
      <c r="Z49" s="56">
        <v>1122101374</v>
      </c>
      <c r="AA49" s="59">
        <v>272072769</v>
      </c>
      <c r="AB49" s="59">
        <v>50373457</v>
      </c>
      <c r="AC49" s="56">
        <v>402890685</v>
      </c>
      <c r="AE49" s="58">
        <v>270104110</v>
      </c>
      <c r="AF49" s="56">
        <v>255641873</v>
      </c>
    </row>
    <row r="50" spans="23:32" ht="14.45" customHeight="1" x14ac:dyDescent="0.2">
      <c r="W50" s="56">
        <v>203824074</v>
      </c>
      <c r="X50" s="56">
        <v>15519538</v>
      </c>
      <c r="Y50" s="57">
        <v>239956835</v>
      </c>
      <c r="Z50" s="56">
        <v>1122101374</v>
      </c>
      <c r="AA50" s="59">
        <v>272072769</v>
      </c>
      <c r="AB50" s="59">
        <v>50373457</v>
      </c>
      <c r="AC50" s="56">
        <v>402890685</v>
      </c>
      <c r="AE50" s="57">
        <v>270104110</v>
      </c>
      <c r="AF50" s="56">
        <v>255641873</v>
      </c>
    </row>
    <row r="51" spans="23:32" ht="14.45" customHeight="1" x14ac:dyDescent="0.2">
      <c r="W51" s="56">
        <v>203824074</v>
      </c>
      <c r="X51" s="56">
        <v>15519538</v>
      </c>
      <c r="Y51" s="56">
        <v>239956835</v>
      </c>
      <c r="Z51" s="56">
        <v>1122101374</v>
      </c>
      <c r="AA51" s="59">
        <v>272072769</v>
      </c>
      <c r="AB51" s="59">
        <v>50373457</v>
      </c>
      <c r="AC51" s="56">
        <v>402890685</v>
      </c>
      <c r="AE51" s="56">
        <v>270104110</v>
      </c>
      <c r="AF51" s="56">
        <v>255641873</v>
      </c>
    </row>
    <row r="52" spans="23:32" ht="14.45" customHeight="1" x14ac:dyDescent="0.2">
      <c r="W52" s="56">
        <v>203824074</v>
      </c>
      <c r="X52" s="56">
        <v>15519538</v>
      </c>
      <c r="Y52" s="58">
        <v>239956835</v>
      </c>
      <c r="Z52" s="56">
        <v>1122101374</v>
      </c>
      <c r="AA52" s="59">
        <v>272072769</v>
      </c>
      <c r="AB52" s="59">
        <v>50373457</v>
      </c>
      <c r="AC52" s="56">
        <v>402890685</v>
      </c>
      <c r="AE52" s="56">
        <v>270104110</v>
      </c>
      <c r="AF52" s="56">
        <v>255641873</v>
      </c>
    </row>
    <row r="53" spans="23:32" ht="14.45" customHeight="1" x14ac:dyDescent="0.2">
      <c r="W53" s="56">
        <v>203824074</v>
      </c>
      <c r="X53" s="56">
        <v>15519538</v>
      </c>
      <c r="Y53" s="56">
        <v>239956835</v>
      </c>
      <c r="Z53" s="56">
        <v>1122101374</v>
      </c>
      <c r="AA53" s="59">
        <v>272072769</v>
      </c>
      <c r="AB53" s="59">
        <v>50373457</v>
      </c>
      <c r="AC53" s="56">
        <v>402890685</v>
      </c>
      <c r="AE53" s="56">
        <v>270104110</v>
      </c>
      <c r="AF53" s="56">
        <v>255641873</v>
      </c>
    </row>
    <row r="54" spans="23:32" ht="14.45" customHeight="1" x14ac:dyDescent="0.2">
      <c r="W54" s="56">
        <v>203824074</v>
      </c>
      <c r="X54" s="56">
        <v>15519538</v>
      </c>
      <c r="Y54" s="56">
        <v>239956835</v>
      </c>
      <c r="Z54" s="56">
        <v>1122101306</v>
      </c>
      <c r="AA54" s="59">
        <v>272072769</v>
      </c>
      <c r="AB54" s="59">
        <v>50373457</v>
      </c>
      <c r="AC54" s="56">
        <v>402890685</v>
      </c>
      <c r="AE54" s="56">
        <v>270104110</v>
      </c>
      <c r="AF54" s="56">
        <v>255641873</v>
      </c>
    </row>
    <row r="55" spans="23:32" ht="14.45" customHeight="1" x14ac:dyDescent="0.2">
      <c r="W55" s="58">
        <v>203824074</v>
      </c>
      <c r="X55" s="56">
        <v>15519538</v>
      </c>
      <c r="Y55" s="56">
        <v>239956835</v>
      </c>
      <c r="Z55" s="56">
        <v>1092540000</v>
      </c>
      <c r="AA55" s="59">
        <v>272072769</v>
      </c>
      <c r="AB55" s="59">
        <v>50373457</v>
      </c>
      <c r="AC55" s="56">
        <v>402890685</v>
      </c>
      <c r="AE55" s="56">
        <v>270104110</v>
      </c>
      <c r="AF55" s="56">
        <v>255641873</v>
      </c>
    </row>
    <row r="56" spans="23:32" ht="14.45" customHeight="1" x14ac:dyDescent="0.2">
      <c r="W56" s="56">
        <v>203824074</v>
      </c>
      <c r="X56" s="56">
        <v>15519538</v>
      </c>
      <c r="Y56" s="56">
        <v>239956835</v>
      </c>
      <c r="Z56" s="56">
        <v>1092540000</v>
      </c>
      <c r="AA56" s="59">
        <v>272072769</v>
      </c>
      <c r="AB56" s="59">
        <v>50373457</v>
      </c>
      <c r="AC56" s="56">
        <v>402890685</v>
      </c>
      <c r="AE56" s="56">
        <v>270104110</v>
      </c>
      <c r="AF56" s="56">
        <v>255641873</v>
      </c>
    </row>
    <row r="57" spans="23:32" ht="14.45" customHeight="1" x14ac:dyDescent="0.2">
      <c r="W57" s="56">
        <v>203824074</v>
      </c>
      <c r="X57" s="57">
        <v>15519538</v>
      </c>
      <c r="Y57" s="57">
        <v>239956835</v>
      </c>
      <c r="Z57" s="56">
        <v>1092540000</v>
      </c>
      <c r="AA57" s="59">
        <v>272072769</v>
      </c>
      <c r="AB57" s="59">
        <v>50373457</v>
      </c>
      <c r="AC57" s="56">
        <v>402890685</v>
      </c>
      <c r="AE57" s="57">
        <v>270104110</v>
      </c>
      <c r="AF57" s="56">
        <v>255641873</v>
      </c>
    </row>
    <row r="58" spans="23:32" x14ac:dyDescent="0.2">
      <c r="W58" s="56">
        <v>203824074</v>
      </c>
      <c r="X58" s="56">
        <v>15519538</v>
      </c>
      <c r="Y58" s="56">
        <v>239956835</v>
      </c>
      <c r="Z58" s="56">
        <v>1092540000</v>
      </c>
      <c r="AA58" s="59">
        <v>272072769</v>
      </c>
      <c r="AB58" s="59">
        <v>50373457</v>
      </c>
      <c r="AC58" s="56">
        <v>402890685</v>
      </c>
      <c r="AE58" s="56">
        <v>270104110</v>
      </c>
      <c r="AF58" s="56">
        <v>255641873</v>
      </c>
    </row>
    <row r="59" spans="23:32" x14ac:dyDescent="0.2">
      <c r="W59" s="56">
        <v>203824074</v>
      </c>
      <c r="Y59" s="56">
        <v>239956835</v>
      </c>
      <c r="Z59" s="56">
        <v>1092540000</v>
      </c>
      <c r="AA59" s="59">
        <v>272072769</v>
      </c>
      <c r="AB59" s="59">
        <v>50373457</v>
      </c>
      <c r="AC59" s="56">
        <v>402890685</v>
      </c>
      <c r="AE59" s="58">
        <v>270104110</v>
      </c>
      <c r="AF59" s="57">
        <v>255641873</v>
      </c>
    </row>
    <row r="60" spans="23:32" x14ac:dyDescent="0.2">
      <c r="W60" s="56">
        <v>203824074</v>
      </c>
      <c r="Y60" s="56">
        <v>239956835</v>
      </c>
      <c r="Z60" s="56">
        <v>1092540000</v>
      </c>
      <c r="AA60" s="59">
        <v>272072769</v>
      </c>
      <c r="AB60" s="59">
        <v>50373457</v>
      </c>
      <c r="AC60" s="56">
        <v>402890685</v>
      </c>
      <c r="AE60" s="56">
        <v>270104110</v>
      </c>
      <c r="AF60" s="58">
        <v>255641873</v>
      </c>
    </row>
    <row r="61" spans="23:32" x14ac:dyDescent="0.2">
      <c r="W61" s="56">
        <v>203824074</v>
      </c>
      <c r="Y61" s="56">
        <v>239956835</v>
      </c>
      <c r="Z61" s="56">
        <v>1092540000</v>
      </c>
      <c r="AA61" s="59">
        <v>272072769</v>
      </c>
      <c r="AB61" s="59">
        <v>50373457</v>
      </c>
      <c r="AC61" s="56">
        <v>402890685</v>
      </c>
      <c r="AE61" s="58">
        <v>270104110</v>
      </c>
      <c r="AF61" s="56">
        <v>255641873</v>
      </c>
    </row>
    <row r="62" spans="23:32" x14ac:dyDescent="0.2">
      <c r="W62" s="56">
        <v>203824074</v>
      </c>
      <c r="Y62" s="56">
        <v>239956835</v>
      </c>
      <c r="Z62" s="56">
        <v>1092540000</v>
      </c>
      <c r="AA62" s="59">
        <v>272072769</v>
      </c>
      <c r="AB62" s="59">
        <v>50373457</v>
      </c>
      <c r="AC62" s="56">
        <v>402890685</v>
      </c>
      <c r="AE62" s="56">
        <v>270104110</v>
      </c>
    </row>
    <row r="63" spans="23:32" x14ac:dyDescent="0.2">
      <c r="W63" s="58">
        <v>203824074</v>
      </c>
      <c r="Y63" s="56">
        <v>239956835</v>
      </c>
      <c r="Z63" s="56">
        <v>1092540000</v>
      </c>
      <c r="AA63" s="59">
        <v>272072769</v>
      </c>
      <c r="AB63" s="59">
        <v>50373457</v>
      </c>
      <c r="AC63" s="57">
        <v>402890685</v>
      </c>
      <c r="AE63" s="58">
        <v>270104110</v>
      </c>
    </row>
    <row r="64" spans="23:32" x14ac:dyDescent="0.2">
      <c r="W64" s="56">
        <v>203824074</v>
      </c>
      <c r="Y64" s="56">
        <v>239956835</v>
      </c>
      <c r="Z64" s="56">
        <v>1092540000</v>
      </c>
      <c r="AA64" s="59">
        <v>272072769</v>
      </c>
      <c r="AB64" s="59">
        <v>50373457</v>
      </c>
      <c r="AC64" s="56">
        <v>402890685</v>
      </c>
      <c r="AE64" s="56">
        <v>270104110</v>
      </c>
    </row>
    <row r="65" spans="23:31" x14ac:dyDescent="0.2">
      <c r="W65" s="56">
        <v>281550694</v>
      </c>
      <c r="Y65" s="56">
        <v>239956835</v>
      </c>
      <c r="Z65" s="56">
        <v>1092540000</v>
      </c>
      <c r="AA65" s="59">
        <v>272072769</v>
      </c>
      <c r="AB65" s="59">
        <v>50373457</v>
      </c>
      <c r="AC65" s="56">
        <v>402890685</v>
      </c>
      <c r="AE65" s="57">
        <v>270104110</v>
      </c>
    </row>
    <row r="66" spans="23:31" x14ac:dyDescent="0.2">
      <c r="W66" s="56">
        <v>281550694</v>
      </c>
      <c r="Y66" s="56">
        <v>239956835</v>
      </c>
      <c r="Z66" s="56">
        <v>1092540000</v>
      </c>
      <c r="AA66" s="59">
        <v>272072769</v>
      </c>
      <c r="AB66" s="59">
        <v>50373457</v>
      </c>
      <c r="AC66" s="56">
        <v>402890685</v>
      </c>
      <c r="AE66" s="58">
        <v>270104110</v>
      </c>
    </row>
    <row r="67" spans="23:31" x14ac:dyDescent="0.2">
      <c r="W67" s="56">
        <v>281550694</v>
      </c>
      <c r="Y67" s="56">
        <v>239956835</v>
      </c>
      <c r="Z67" s="56">
        <v>1092540000</v>
      </c>
      <c r="AA67" s="59">
        <v>272072769</v>
      </c>
      <c r="AB67" s="59">
        <v>50373457</v>
      </c>
      <c r="AC67" s="56">
        <v>402890685</v>
      </c>
      <c r="AE67" s="56">
        <v>270104110</v>
      </c>
    </row>
    <row r="68" spans="23:31" x14ac:dyDescent="0.2">
      <c r="W68" s="56">
        <v>281550694</v>
      </c>
      <c r="Y68" s="56">
        <v>239956835</v>
      </c>
      <c r="Z68" s="56">
        <v>1092540000</v>
      </c>
      <c r="AA68" s="59">
        <v>272072769</v>
      </c>
      <c r="AB68" s="59">
        <v>50373457</v>
      </c>
      <c r="AC68" s="56">
        <v>402890685</v>
      </c>
      <c r="AE68" s="58">
        <v>270104110</v>
      </c>
    </row>
    <row r="69" spans="23:31" x14ac:dyDescent="0.2">
      <c r="W69" s="56">
        <v>281550694</v>
      </c>
      <c r="Y69" s="56">
        <v>239956835</v>
      </c>
      <c r="Z69" s="56">
        <v>1092540000</v>
      </c>
      <c r="AA69" s="59">
        <v>272072769</v>
      </c>
      <c r="AB69" s="59">
        <v>50373457</v>
      </c>
      <c r="AC69" s="56">
        <v>402890685</v>
      </c>
      <c r="AE69" s="57">
        <v>270104110</v>
      </c>
    </row>
    <row r="70" spans="23:31" x14ac:dyDescent="0.2">
      <c r="W70" s="56">
        <v>281550694</v>
      </c>
      <c r="Y70" s="56">
        <v>239956835</v>
      </c>
      <c r="Z70" s="56">
        <v>1092540000</v>
      </c>
      <c r="AA70" s="59">
        <v>272072769</v>
      </c>
      <c r="AB70" s="59">
        <v>50373457</v>
      </c>
      <c r="AC70" s="56">
        <v>402890685</v>
      </c>
      <c r="AE70" s="57">
        <v>270104110</v>
      </c>
    </row>
    <row r="71" spans="23:31" x14ac:dyDescent="0.2">
      <c r="W71" s="56">
        <v>281550694</v>
      </c>
      <c r="Y71" s="56">
        <v>239956835</v>
      </c>
      <c r="Z71" s="56">
        <v>1092540000</v>
      </c>
      <c r="AA71" s="59">
        <v>272072769</v>
      </c>
      <c r="AB71" s="59">
        <v>50373457</v>
      </c>
      <c r="AC71" s="56">
        <v>402890685</v>
      </c>
      <c r="AE71" s="56">
        <v>270104110</v>
      </c>
    </row>
    <row r="72" spans="23:31" x14ac:dyDescent="0.2">
      <c r="W72" s="56">
        <v>281550694</v>
      </c>
      <c r="Y72" s="56">
        <v>239956835</v>
      </c>
      <c r="Z72" s="56">
        <v>1092540000</v>
      </c>
      <c r="AA72" s="59">
        <v>272072769</v>
      </c>
      <c r="AB72" s="59">
        <v>50373457</v>
      </c>
      <c r="AC72" s="56">
        <v>402890685</v>
      </c>
      <c r="AE72" s="56">
        <v>270104110</v>
      </c>
    </row>
    <row r="73" spans="23:31" x14ac:dyDescent="0.2">
      <c r="W73" s="56">
        <v>281550694</v>
      </c>
      <c r="Y73" s="56">
        <v>239956835</v>
      </c>
      <c r="Z73" s="56">
        <v>1092540000</v>
      </c>
      <c r="AA73" s="59">
        <v>272072769</v>
      </c>
      <c r="AB73" s="59">
        <v>50373457</v>
      </c>
      <c r="AC73" s="56">
        <v>402890685</v>
      </c>
      <c r="AE73" s="56">
        <v>270104110</v>
      </c>
    </row>
    <row r="74" spans="23:31" x14ac:dyDescent="0.2">
      <c r="W74" s="56">
        <v>281550694</v>
      </c>
      <c r="Y74" s="56">
        <v>239956835</v>
      </c>
      <c r="Z74" s="57">
        <v>1092540000</v>
      </c>
      <c r="AA74" s="59">
        <v>272072769</v>
      </c>
      <c r="AB74" s="59">
        <v>50373457</v>
      </c>
      <c r="AC74" s="56">
        <v>402890685</v>
      </c>
      <c r="AE74" s="56">
        <v>270104110</v>
      </c>
    </row>
    <row r="75" spans="23:31" x14ac:dyDescent="0.2">
      <c r="W75" s="57">
        <v>281550694</v>
      </c>
      <c r="Y75" s="56">
        <v>239956835</v>
      </c>
      <c r="Z75" s="56">
        <v>1092540000</v>
      </c>
      <c r="AA75" s="59">
        <v>272072769</v>
      </c>
      <c r="AB75" s="59">
        <v>50373457</v>
      </c>
      <c r="AC75" s="56">
        <v>402890685</v>
      </c>
      <c r="AE75" s="56">
        <v>270104110</v>
      </c>
    </row>
    <row r="76" spans="23:31" x14ac:dyDescent="0.2">
      <c r="W76" s="56">
        <v>281550694</v>
      </c>
      <c r="Y76" s="56">
        <v>239956835</v>
      </c>
      <c r="Z76" s="56">
        <v>1092540000</v>
      </c>
      <c r="AA76" s="59">
        <v>272072769</v>
      </c>
      <c r="AB76" s="59">
        <v>50373457</v>
      </c>
      <c r="AC76" s="56">
        <v>402890685</v>
      </c>
      <c r="AE76" s="56">
        <v>270104110</v>
      </c>
    </row>
    <row r="77" spans="23:31" x14ac:dyDescent="0.2">
      <c r="W77" s="56">
        <v>281550694</v>
      </c>
      <c r="Y77" s="56">
        <v>239956835</v>
      </c>
      <c r="Z77" s="56">
        <v>1092540000</v>
      </c>
      <c r="AA77" s="59">
        <v>272072769</v>
      </c>
      <c r="AB77" s="59">
        <v>50373457</v>
      </c>
      <c r="AC77" s="56">
        <v>402890685</v>
      </c>
      <c r="AE77" s="56">
        <v>270104110</v>
      </c>
    </row>
    <row r="78" spans="23:31" x14ac:dyDescent="0.2">
      <c r="W78" s="58">
        <v>281550694</v>
      </c>
      <c r="Y78" s="56">
        <v>239956835</v>
      </c>
      <c r="Z78" s="56">
        <v>1092540000</v>
      </c>
      <c r="AA78" s="59">
        <v>272072769</v>
      </c>
      <c r="AB78" s="59">
        <v>50373457</v>
      </c>
      <c r="AC78" s="56">
        <v>402890685</v>
      </c>
      <c r="AE78" s="56">
        <v>270104110</v>
      </c>
    </row>
    <row r="79" spans="23:31" x14ac:dyDescent="0.2">
      <c r="W79" s="56">
        <v>281550694</v>
      </c>
      <c r="Y79" s="56">
        <v>239956835</v>
      </c>
      <c r="Z79" s="56">
        <v>1092540000</v>
      </c>
      <c r="AA79" s="59">
        <v>272072769</v>
      </c>
      <c r="AB79" s="59">
        <v>50373457</v>
      </c>
      <c r="AC79" s="56">
        <v>402890685</v>
      </c>
      <c r="AE79" s="56">
        <v>270104110</v>
      </c>
    </row>
    <row r="80" spans="23:31" x14ac:dyDescent="0.2">
      <c r="W80" s="56">
        <v>281550694</v>
      </c>
      <c r="Y80" s="56">
        <v>239956835</v>
      </c>
      <c r="Z80" s="56">
        <v>1092540000</v>
      </c>
      <c r="AA80" s="59">
        <v>272072769</v>
      </c>
      <c r="AB80" s="59">
        <v>50373457</v>
      </c>
      <c r="AC80" s="56">
        <v>402890685</v>
      </c>
      <c r="AE80" s="57">
        <v>270104110</v>
      </c>
    </row>
    <row r="81" spans="23:31" x14ac:dyDescent="0.2">
      <c r="W81" s="56">
        <v>281550694</v>
      </c>
      <c r="Y81" s="56">
        <v>239956835</v>
      </c>
      <c r="Z81" s="56">
        <v>1092540000</v>
      </c>
      <c r="AA81" s="59">
        <v>272072769</v>
      </c>
      <c r="AB81" s="59">
        <v>50373457</v>
      </c>
      <c r="AC81" s="56">
        <v>402890685</v>
      </c>
      <c r="AE81" s="56">
        <v>270104110</v>
      </c>
    </row>
    <row r="82" spans="23:31" x14ac:dyDescent="0.2">
      <c r="W82" s="56">
        <v>281550694</v>
      </c>
      <c r="Y82" s="56">
        <v>239956835</v>
      </c>
      <c r="Z82" s="56">
        <v>1092540000</v>
      </c>
      <c r="AA82" s="59">
        <v>272072769</v>
      </c>
      <c r="AB82" s="59">
        <v>50373457</v>
      </c>
      <c r="AC82" s="56">
        <v>402890685</v>
      </c>
      <c r="AE82" s="56">
        <v>270104110</v>
      </c>
    </row>
    <row r="83" spans="23:31" x14ac:dyDescent="0.2">
      <c r="W83" s="56">
        <v>281550694</v>
      </c>
      <c r="Y83" s="56">
        <v>239956835</v>
      </c>
      <c r="Z83" s="56">
        <v>1092540000</v>
      </c>
      <c r="AA83" s="59">
        <v>272072769</v>
      </c>
      <c r="AB83" s="59">
        <v>50373457</v>
      </c>
      <c r="AC83" s="56">
        <v>402890685</v>
      </c>
      <c r="AE83" s="56">
        <v>270104110</v>
      </c>
    </row>
    <row r="84" spans="23:31" x14ac:dyDescent="0.2">
      <c r="W84" s="56">
        <v>281550694</v>
      </c>
      <c r="Y84" s="56">
        <v>239956835</v>
      </c>
      <c r="Z84" s="56">
        <v>1092540000</v>
      </c>
      <c r="AA84" s="59">
        <v>272072769</v>
      </c>
      <c r="AB84" s="59">
        <v>50373457</v>
      </c>
      <c r="AC84" s="56">
        <v>402890685</v>
      </c>
      <c r="AE84" s="56">
        <v>270104110</v>
      </c>
    </row>
    <row r="85" spans="23:31" x14ac:dyDescent="0.2">
      <c r="W85" s="56">
        <v>281550694</v>
      </c>
      <c r="Y85" s="57">
        <v>239956835</v>
      </c>
      <c r="Z85" s="56">
        <v>1092540000</v>
      </c>
      <c r="AA85" s="59">
        <v>272072769</v>
      </c>
      <c r="AB85" s="59">
        <v>50373457</v>
      </c>
      <c r="AC85" s="56">
        <v>402890685</v>
      </c>
      <c r="AE85" s="56">
        <v>270104110</v>
      </c>
    </row>
    <row r="86" spans="23:31" x14ac:dyDescent="0.2">
      <c r="W86" s="56">
        <v>281550694</v>
      </c>
      <c r="Y86" s="56">
        <v>239956835</v>
      </c>
      <c r="Z86" s="56">
        <v>1092540000</v>
      </c>
      <c r="AA86" s="59">
        <v>272072769</v>
      </c>
      <c r="AB86" s="59">
        <v>50373457</v>
      </c>
      <c r="AC86" s="56">
        <v>402890685</v>
      </c>
      <c r="AE86" s="56">
        <v>270104110</v>
      </c>
    </row>
    <row r="87" spans="23:31" x14ac:dyDescent="0.2">
      <c r="W87" s="56">
        <v>281550694</v>
      </c>
      <c r="Y87" s="56">
        <v>239956835</v>
      </c>
      <c r="Z87" s="56">
        <v>1092540000</v>
      </c>
      <c r="AA87" s="59">
        <v>272072769</v>
      </c>
      <c r="AB87" s="59">
        <v>50373457</v>
      </c>
      <c r="AC87" s="56">
        <v>402890685</v>
      </c>
      <c r="AE87" s="56">
        <v>270104110</v>
      </c>
    </row>
    <row r="88" spans="23:31" x14ac:dyDescent="0.2">
      <c r="W88" s="56">
        <v>281550694</v>
      </c>
      <c r="Y88" s="56">
        <v>239956835</v>
      </c>
      <c r="Z88" s="56">
        <v>1092540000</v>
      </c>
      <c r="AA88" s="59">
        <v>272072769</v>
      </c>
      <c r="AB88" s="59">
        <v>50373457</v>
      </c>
      <c r="AC88" s="56">
        <v>402890685</v>
      </c>
      <c r="AE88" s="56">
        <v>270104110</v>
      </c>
    </row>
    <row r="89" spans="23:31" x14ac:dyDescent="0.2">
      <c r="W89" s="56">
        <v>281550694</v>
      </c>
      <c r="Y89" s="56">
        <v>239956835</v>
      </c>
      <c r="Z89" s="56">
        <v>1092540000</v>
      </c>
      <c r="AA89" s="59">
        <v>272072769</v>
      </c>
      <c r="AB89" s="59">
        <v>50373457</v>
      </c>
      <c r="AC89" s="56">
        <v>402890685</v>
      </c>
      <c r="AE89" s="56">
        <v>270104110</v>
      </c>
    </row>
    <row r="90" spans="23:31" x14ac:dyDescent="0.2">
      <c r="W90" s="56">
        <v>281550694</v>
      </c>
      <c r="Y90" s="56">
        <v>239956835</v>
      </c>
      <c r="Z90" s="56">
        <v>1092540000</v>
      </c>
      <c r="AA90" s="59">
        <v>272072769</v>
      </c>
      <c r="AB90" s="59">
        <v>50373457</v>
      </c>
      <c r="AC90" s="56">
        <v>402890685</v>
      </c>
      <c r="AE90" s="56">
        <v>270104110</v>
      </c>
    </row>
    <row r="91" spans="23:31" x14ac:dyDescent="0.2">
      <c r="W91" s="56">
        <v>281550694</v>
      </c>
      <c r="Y91" s="56">
        <v>239956835</v>
      </c>
      <c r="Z91" s="56">
        <v>1092540000</v>
      </c>
      <c r="AA91" s="59">
        <v>272072769</v>
      </c>
      <c r="AB91" s="59">
        <v>50373457</v>
      </c>
      <c r="AC91" s="56">
        <v>402890685</v>
      </c>
      <c r="AE91" s="58">
        <v>270104110</v>
      </c>
    </row>
    <row r="92" spans="23:31" x14ac:dyDescent="0.2">
      <c r="W92" s="56">
        <v>281550694</v>
      </c>
      <c r="Y92" s="56">
        <v>239956835</v>
      </c>
      <c r="Z92" s="56">
        <v>1092540000</v>
      </c>
      <c r="AA92" s="59">
        <v>272072769</v>
      </c>
      <c r="AB92" s="59">
        <v>50373457</v>
      </c>
      <c r="AC92" s="56">
        <v>402890685</v>
      </c>
      <c r="AE92" s="57">
        <v>270104110</v>
      </c>
    </row>
    <row r="93" spans="23:31" x14ac:dyDescent="0.2">
      <c r="W93" s="56">
        <v>281550694</v>
      </c>
      <c r="Y93" s="56">
        <v>239956835</v>
      </c>
      <c r="Z93" s="56">
        <v>1092540000</v>
      </c>
      <c r="AA93" s="59">
        <v>272072769</v>
      </c>
      <c r="AB93" s="59">
        <v>50373457</v>
      </c>
      <c r="AC93" s="56">
        <v>402890685</v>
      </c>
      <c r="AE93" s="57">
        <v>270104110</v>
      </c>
    </row>
    <row r="94" spans="23:31" x14ac:dyDescent="0.2">
      <c r="W94" s="56">
        <v>281550694</v>
      </c>
      <c r="Y94" s="56">
        <v>239956835</v>
      </c>
      <c r="Z94" s="56">
        <v>1092540000</v>
      </c>
      <c r="AA94" s="59">
        <v>272072769</v>
      </c>
      <c r="AB94" s="59">
        <v>50373457</v>
      </c>
      <c r="AC94" s="56">
        <v>402890685</v>
      </c>
      <c r="AE94" s="58">
        <v>270104110</v>
      </c>
    </row>
    <row r="95" spans="23:31" x14ac:dyDescent="0.2">
      <c r="W95" s="56">
        <v>281550694</v>
      </c>
      <c r="Y95" s="56">
        <v>239956835</v>
      </c>
      <c r="Z95" s="56">
        <v>1092540000</v>
      </c>
      <c r="AA95" s="59">
        <v>272072769</v>
      </c>
      <c r="AB95" s="59">
        <v>50373457</v>
      </c>
      <c r="AC95" s="56">
        <v>402890685</v>
      </c>
      <c r="AE95" s="56">
        <v>270104110</v>
      </c>
    </row>
    <row r="96" spans="23:31" x14ac:dyDescent="0.2">
      <c r="W96" s="56">
        <v>281550694</v>
      </c>
      <c r="Y96" s="56">
        <v>239956835</v>
      </c>
      <c r="Z96" s="56">
        <v>1092540000</v>
      </c>
      <c r="AA96" s="59">
        <v>272072769</v>
      </c>
      <c r="AB96" s="59">
        <v>50373457</v>
      </c>
      <c r="AC96" s="56">
        <v>402890685</v>
      </c>
    </row>
    <row r="97" spans="23:29" x14ac:dyDescent="0.2">
      <c r="W97" s="56">
        <v>281550694</v>
      </c>
      <c r="Y97" s="56">
        <v>239956835</v>
      </c>
      <c r="Z97" s="56">
        <v>1092540000</v>
      </c>
      <c r="AA97" s="59">
        <v>272072769</v>
      </c>
      <c r="AB97" s="59">
        <v>50373457</v>
      </c>
      <c r="AC97" s="56">
        <v>402890685</v>
      </c>
    </row>
    <row r="98" spans="23:29" x14ac:dyDescent="0.2">
      <c r="W98" s="56">
        <v>281550694</v>
      </c>
      <c r="Y98" s="56">
        <v>239956835</v>
      </c>
      <c r="Z98" s="56">
        <v>1092540000</v>
      </c>
      <c r="AA98" s="59">
        <v>272072769</v>
      </c>
      <c r="AB98" s="59">
        <v>50373457</v>
      </c>
      <c r="AC98" s="56">
        <v>402890685</v>
      </c>
    </row>
    <row r="99" spans="23:29" x14ac:dyDescent="0.2">
      <c r="W99" s="56">
        <v>281550694</v>
      </c>
      <c r="Y99" s="56">
        <v>239956835</v>
      </c>
      <c r="Z99" s="56">
        <v>1092540000</v>
      </c>
      <c r="AA99" s="59">
        <v>272072769</v>
      </c>
      <c r="AB99" s="59">
        <v>50373457</v>
      </c>
      <c r="AC99" s="56">
        <v>402890685</v>
      </c>
    </row>
    <row r="100" spans="23:29" x14ac:dyDescent="0.2">
      <c r="W100" s="56">
        <v>281550694</v>
      </c>
      <c r="Y100" s="56">
        <v>222482927</v>
      </c>
      <c r="Z100" s="56">
        <v>1092540000</v>
      </c>
      <c r="AA100" s="59">
        <v>252618750</v>
      </c>
      <c r="AB100" s="59">
        <v>48718750</v>
      </c>
      <c r="AC100" s="56">
        <v>402890685</v>
      </c>
    </row>
    <row r="101" spans="23:29" x14ac:dyDescent="0.2">
      <c r="W101" s="57">
        <v>281550694</v>
      </c>
      <c r="Y101" s="56">
        <v>222482927</v>
      </c>
      <c r="Z101" s="56">
        <v>1092540000</v>
      </c>
      <c r="AA101" s="59">
        <v>252618750</v>
      </c>
      <c r="AB101" s="59">
        <v>48718750</v>
      </c>
      <c r="AC101" s="56">
        <v>402890685</v>
      </c>
    </row>
    <row r="102" spans="23:29" x14ac:dyDescent="0.2">
      <c r="W102" s="58">
        <v>281550694</v>
      </c>
      <c r="Y102" s="56">
        <v>222482927</v>
      </c>
      <c r="Z102" s="56">
        <v>1092540000</v>
      </c>
      <c r="AA102" s="59">
        <v>252618750</v>
      </c>
      <c r="AB102" s="59">
        <v>48718750</v>
      </c>
      <c r="AC102" s="56">
        <v>402890685</v>
      </c>
    </row>
    <row r="103" spans="23:29" x14ac:dyDescent="0.2">
      <c r="W103" s="56">
        <v>281550694</v>
      </c>
      <c r="Y103" s="56">
        <v>222482927</v>
      </c>
      <c r="Z103" s="56">
        <v>1092540000</v>
      </c>
      <c r="AA103" s="59">
        <v>252618750</v>
      </c>
      <c r="AB103" s="59">
        <v>48718750</v>
      </c>
      <c r="AC103" s="56">
        <v>402890685</v>
      </c>
    </row>
    <row r="104" spans="23:29" x14ac:dyDescent="0.2">
      <c r="W104" s="56">
        <v>281550694</v>
      </c>
      <c r="Y104" s="56">
        <v>222482927</v>
      </c>
      <c r="Z104" s="56">
        <v>1092540000</v>
      </c>
      <c r="AA104" s="59">
        <v>252618750</v>
      </c>
      <c r="AB104" s="59">
        <v>48718750</v>
      </c>
      <c r="AC104" s="56">
        <v>402890685</v>
      </c>
    </row>
    <row r="105" spans="23:29" x14ac:dyDescent="0.2">
      <c r="W105" s="56">
        <v>281550694</v>
      </c>
      <c r="Y105" s="56">
        <v>222482927</v>
      </c>
      <c r="Z105" s="56">
        <v>1079765038</v>
      </c>
      <c r="AA105" s="59">
        <v>252618750</v>
      </c>
      <c r="AB105" s="59">
        <v>48718750</v>
      </c>
      <c r="AC105" s="56">
        <v>402890685</v>
      </c>
    </row>
    <row r="106" spans="23:29" x14ac:dyDescent="0.2">
      <c r="W106" s="56">
        <v>281550694</v>
      </c>
      <c r="Y106" s="56">
        <v>222482927</v>
      </c>
      <c r="Z106" s="56">
        <v>1079765038</v>
      </c>
      <c r="AA106" s="59">
        <v>252618750</v>
      </c>
      <c r="AB106" s="59">
        <v>48718750</v>
      </c>
      <c r="AC106" s="56">
        <v>402890685</v>
      </c>
    </row>
    <row r="107" spans="23:29" x14ac:dyDescent="0.2">
      <c r="W107" s="56">
        <v>281550694</v>
      </c>
      <c r="Y107" s="56">
        <v>222482927</v>
      </c>
      <c r="Z107" s="56">
        <v>1079765038</v>
      </c>
      <c r="AA107" s="59">
        <v>252618750</v>
      </c>
      <c r="AB107" s="59">
        <v>48718750</v>
      </c>
      <c r="AC107" s="56">
        <v>402890685</v>
      </c>
    </row>
    <row r="108" spans="23:29" x14ac:dyDescent="0.2">
      <c r="W108" s="56">
        <v>281550694</v>
      </c>
      <c r="Y108" s="56">
        <v>222482927</v>
      </c>
      <c r="Z108" s="56">
        <v>1079765038</v>
      </c>
      <c r="AA108" s="59">
        <v>252618750</v>
      </c>
      <c r="AB108" s="59">
        <v>51344086</v>
      </c>
      <c r="AC108" s="56">
        <v>402890685</v>
      </c>
    </row>
    <row r="109" spans="23:29" x14ac:dyDescent="0.2">
      <c r="W109" s="56">
        <v>281550694</v>
      </c>
      <c r="Y109" s="56">
        <v>222482927</v>
      </c>
      <c r="Z109" s="56">
        <v>1079765038</v>
      </c>
      <c r="AA109" s="59">
        <v>252618750</v>
      </c>
      <c r="AB109" s="59">
        <v>51344086</v>
      </c>
      <c r="AC109" s="56">
        <v>402890685</v>
      </c>
    </row>
    <row r="110" spans="23:29" x14ac:dyDescent="0.2">
      <c r="W110" s="56">
        <v>281550694</v>
      </c>
      <c r="Y110" s="56">
        <v>222482927</v>
      </c>
      <c r="Z110" s="56">
        <v>1079765038</v>
      </c>
      <c r="AA110" s="59">
        <v>252618750</v>
      </c>
      <c r="AB110" s="59">
        <v>51344086</v>
      </c>
      <c r="AC110" s="56">
        <v>402890685</v>
      </c>
    </row>
    <row r="111" spans="23:29" x14ac:dyDescent="0.2">
      <c r="W111" s="56">
        <v>281550694</v>
      </c>
      <c r="Y111" s="56">
        <v>222482927</v>
      </c>
      <c r="Z111" s="56">
        <v>1079765038</v>
      </c>
      <c r="AA111" s="59">
        <v>252618750</v>
      </c>
      <c r="AB111" s="59">
        <v>51344086</v>
      </c>
      <c r="AC111" s="56">
        <v>402890685</v>
      </c>
    </row>
    <row r="112" spans="23:29" x14ac:dyDescent="0.2">
      <c r="W112" s="56">
        <v>281550694</v>
      </c>
      <c r="Y112" s="56">
        <v>222482927</v>
      </c>
      <c r="Z112" s="56">
        <v>1079765038</v>
      </c>
      <c r="AA112" s="59">
        <v>252618750</v>
      </c>
      <c r="AB112" s="59">
        <v>51344086</v>
      </c>
      <c r="AC112" s="56">
        <v>402890685</v>
      </c>
    </row>
    <row r="113" spans="23:29" x14ac:dyDescent="0.2">
      <c r="W113" s="56">
        <v>281550694</v>
      </c>
      <c r="Y113" s="56">
        <v>222482927</v>
      </c>
      <c r="Z113" s="56">
        <v>1079765038</v>
      </c>
      <c r="AA113" s="59">
        <v>252618750</v>
      </c>
      <c r="AB113" s="59">
        <v>51344086</v>
      </c>
      <c r="AC113" s="56">
        <v>402890685</v>
      </c>
    </row>
    <row r="114" spans="23:29" x14ac:dyDescent="0.2">
      <c r="W114" s="56">
        <v>281550694</v>
      </c>
      <c r="Y114" s="56">
        <v>222482927</v>
      </c>
      <c r="Z114" s="56">
        <v>1079765038</v>
      </c>
      <c r="AA114" s="59">
        <v>252618750</v>
      </c>
      <c r="AB114" s="59">
        <v>51344086</v>
      </c>
      <c r="AC114" s="56">
        <v>402890685</v>
      </c>
    </row>
    <row r="115" spans="23:29" x14ac:dyDescent="0.2">
      <c r="W115" s="56">
        <v>281550694</v>
      </c>
      <c r="Y115" s="56">
        <v>222482927</v>
      </c>
      <c r="Z115" s="56">
        <v>1079765038</v>
      </c>
      <c r="AA115" s="59">
        <v>252618750</v>
      </c>
      <c r="AB115" s="59">
        <v>51344086</v>
      </c>
      <c r="AC115" s="56">
        <v>402890685</v>
      </c>
    </row>
    <row r="116" spans="23:29" x14ac:dyDescent="0.2">
      <c r="W116" s="56">
        <v>281550694</v>
      </c>
      <c r="Y116" s="56">
        <v>222482927</v>
      </c>
      <c r="Z116" s="56">
        <v>1079765038</v>
      </c>
      <c r="AA116" s="59">
        <v>252618750</v>
      </c>
      <c r="AB116" s="59">
        <v>51344086</v>
      </c>
      <c r="AC116" s="56">
        <v>402890685</v>
      </c>
    </row>
    <row r="117" spans="23:29" x14ac:dyDescent="0.2">
      <c r="W117" s="56">
        <v>281550694</v>
      </c>
      <c r="Y117" s="56">
        <v>222482927</v>
      </c>
      <c r="Z117" s="56">
        <v>1079765038</v>
      </c>
      <c r="AA117" s="59">
        <v>252618750</v>
      </c>
      <c r="AB117" s="59">
        <v>51344086</v>
      </c>
      <c r="AC117" s="56">
        <v>402890685</v>
      </c>
    </row>
    <row r="118" spans="23:29" x14ac:dyDescent="0.2">
      <c r="W118" s="57">
        <v>281550694</v>
      </c>
      <c r="Y118" s="56">
        <v>222482927</v>
      </c>
      <c r="Z118" s="56">
        <v>1079765038</v>
      </c>
      <c r="AA118" s="59">
        <v>252618750</v>
      </c>
      <c r="AB118" s="59">
        <v>51344086</v>
      </c>
      <c r="AC118" s="56">
        <v>402890685</v>
      </c>
    </row>
    <row r="119" spans="23:29" x14ac:dyDescent="0.2">
      <c r="W119" s="56">
        <v>281550694</v>
      </c>
      <c r="Y119" s="56">
        <v>222482927</v>
      </c>
      <c r="Z119" s="56">
        <v>1079765038</v>
      </c>
      <c r="AA119" s="59">
        <v>252618750</v>
      </c>
      <c r="AB119" s="59">
        <v>51344086</v>
      </c>
      <c r="AC119" s="56">
        <v>402890685</v>
      </c>
    </row>
    <row r="120" spans="23:29" x14ac:dyDescent="0.2">
      <c r="W120" s="56">
        <v>281550694</v>
      </c>
      <c r="Y120" s="56">
        <v>222482927</v>
      </c>
      <c r="Z120" s="56">
        <v>1079765038</v>
      </c>
      <c r="AA120" s="59">
        <v>252618750</v>
      </c>
      <c r="AB120" s="59">
        <v>51344086</v>
      </c>
      <c r="AC120" s="56">
        <v>402890685</v>
      </c>
    </row>
    <row r="121" spans="23:29" x14ac:dyDescent="0.2">
      <c r="W121" s="56">
        <v>281550694</v>
      </c>
      <c r="Y121" s="56">
        <v>222482927</v>
      </c>
      <c r="Z121" s="56">
        <v>1079765038</v>
      </c>
      <c r="AA121" s="59">
        <v>252618750</v>
      </c>
      <c r="AB121" s="59">
        <v>51344086</v>
      </c>
      <c r="AC121" s="56">
        <v>402890685</v>
      </c>
    </row>
    <row r="122" spans="23:29" x14ac:dyDescent="0.2">
      <c r="W122" s="58">
        <v>281550694</v>
      </c>
      <c r="Y122" s="56">
        <v>222482927</v>
      </c>
      <c r="Z122" s="56">
        <v>1079765038</v>
      </c>
      <c r="AA122" s="59">
        <v>252618750</v>
      </c>
      <c r="AB122" s="59">
        <v>51344086</v>
      </c>
      <c r="AC122" s="56">
        <v>402890685</v>
      </c>
    </row>
    <row r="123" spans="23:29" x14ac:dyDescent="0.2">
      <c r="W123" s="56">
        <v>281550694</v>
      </c>
      <c r="Y123" s="56">
        <v>222482927</v>
      </c>
      <c r="Z123" s="56">
        <v>1079765038</v>
      </c>
      <c r="AA123" s="59">
        <v>252618750</v>
      </c>
      <c r="AB123" s="59">
        <v>51344086</v>
      </c>
      <c r="AC123" s="56">
        <v>402890685</v>
      </c>
    </row>
    <row r="124" spans="23:29" x14ac:dyDescent="0.2">
      <c r="W124" s="56">
        <v>281550694</v>
      </c>
      <c r="Y124" s="56">
        <v>222482927</v>
      </c>
      <c r="Z124" s="56">
        <v>1079765038</v>
      </c>
      <c r="AA124" s="59">
        <v>274772903</v>
      </c>
      <c r="AB124" s="59">
        <v>51344086</v>
      </c>
      <c r="AC124" s="56">
        <v>402890685</v>
      </c>
    </row>
    <row r="125" spans="23:29" x14ac:dyDescent="0.2">
      <c r="W125" s="56">
        <v>281550694</v>
      </c>
      <c r="Y125" s="56">
        <v>222482927</v>
      </c>
      <c r="Z125" s="56">
        <v>1079765038</v>
      </c>
      <c r="AA125" s="59">
        <v>274772903</v>
      </c>
      <c r="AB125" s="59">
        <v>51344086</v>
      </c>
      <c r="AC125" s="56">
        <v>402890685</v>
      </c>
    </row>
    <row r="126" spans="23:29" x14ac:dyDescent="0.2">
      <c r="W126" s="56">
        <v>281550694</v>
      </c>
      <c r="Y126" s="56">
        <v>222482927</v>
      </c>
      <c r="Z126" s="56">
        <v>1079765038</v>
      </c>
      <c r="AA126" s="59">
        <v>274772903</v>
      </c>
      <c r="AB126" s="59">
        <v>51344086</v>
      </c>
      <c r="AC126" s="56">
        <v>402890685</v>
      </c>
    </row>
    <row r="127" spans="23:29" x14ac:dyDescent="0.2">
      <c r="W127" s="56">
        <v>281550694</v>
      </c>
      <c r="Y127" s="56">
        <v>222482927</v>
      </c>
      <c r="Z127" s="56">
        <v>1079765038</v>
      </c>
      <c r="AA127" s="59">
        <v>274772903</v>
      </c>
      <c r="AB127" s="59">
        <v>51344086</v>
      </c>
      <c r="AC127" s="56">
        <v>402890685</v>
      </c>
    </row>
    <row r="128" spans="23:29" x14ac:dyDescent="0.2">
      <c r="W128" s="56">
        <v>281550694</v>
      </c>
      <c r="Y128" s="56">
        <v>222482927</v>
      </c>
      <c r="Z128" s="56">
        <v>1079765038</v>
      </c>
      <c r="AA128" s="59">
        <v>274772903</v>
      </c>
      <c r="AB128" s="59">
        <v>51344086</v>
      </c>
      <c r="AC128" s="56">
        <v>402890685</v>
      </c>
    </row>
    <row r="129" spans="23:29" x14ac:dyDescent="0.2">
      <c r="W129" s="56">
        <v>281550694</v>
      </c>
      <c r="Y129" s="56">
        <v>222482927</v>
      </c>
      <c r="Z129" s="56">
        <v>1079765038</v>
      </c>
      <c r="AA129" s="59">
        <v>274772903</v>
      </c>
      <c r="AB129" s="59">
        <v>51344086</v>
      </c>
      <c r="AC129" s="56">
        <v>402890685</v>
      </c>
    </row>
    <row r="130" spans="23:29" x14ac:dyDescent="0.2">
      <c r="W130" s="56">
        <v>281550694</v>
      </c>
      <c r="Y130" s="56">
        <v>222482927</v>
      </c>
      <c r="Z130" s="56">
        <v>1079765038</v>
      </c>
      <c r="AA130" s="59">
        <v>274772903</v>
      </c>
      <c r="AB130" s="59">
        <v>51344086</v>
      </c>
      <c r="AC130" s="56">
        <v>402890685</v>
      </c>
    </row>
    <row r="131" spans="23:29" x14ac:dyDescent="0.2">
      <c r="W131" s="56">
        <v>281550694</v>
      </c>
      <c r="Y131" s="56">
        <v>222482927</v>
      </c>
      <c r="Z131" s="56">
        <v>1079765038</v>
      </c>
      <c r="AA131" s="59">
        <v>274772903</v>
      </c>
      <c r="AB131" s="59">
        <v>51344086</v>
      </c>
      <c r="AC131" s="56">
        <v>402890685</v>
      </c>
    </row>
    <row r="132" spans="23:29" x14ac:dyDescent="0.2">
      <c r="W132" s="56">
        <v>281550694</v>
      </c>
      <c r="Y132" s="56">
        <v>222482927</v>
      </c>
      <c r="Z132" s="56">
        <v>1079765038</v>
      </c>
      <c r="AA132" s="59">
        <v>274772903</v>
      </c>
      <c r="AB132" s="59">
        <v>51344086</v>
      </c>
      <c r="AC132" s="56">
        <v>402890685</v>
      </c>
    </row>
    <row r="133" spans="23:29" x14ac:dyDescent="0.2">
      <c r="W133" s="56">
        <v>281550694</v>
      </c>
      <c r="Y133" s="56">
        <v>222482927</v>
      </c>
      <c r="Z133" s="56">
        <v>1079765038</v>
      </c>
      <c r="AA133" s="59">
        <v>274772903</v>
      </c>
      <c r="AB133" s="59">
        <v>51344086</v>
      </c>
      <c r="AC133" s="56">
        <v>402890685</v>
      </c>
    </row>
    <row r="134" spans="23:29" x14ac:dyDescent="0.2">
      <c r="W134" s="56">
        <v>281550694</v>
      </c>
      <c r="Y134" s="56">
        <v>222482927</v>
      </c>
      <c r="Z134" s="56">
        <v>1079765038</v>
      </c>
      <c r="AA134" s="59">
        <v>274772903</v>
      </c>
      <c r="AB134" s="59">
        <v>51344086</v>
      </c>
      <c r="AC134" s="56">
        <v>402890685</v>
      </c>
    </row>
    <row r="135" spans="23:29" x14ac:dyDescent="0.2">
      <c r="W135" s="58">
        <v>281550694</v>
      </c>
      <c r="Y135" s="56">
        <v>222482927</v>
      </c>
      <c r="Z135" s="56">
        <v>1079765038</v>
      </c>
      <c r="AA135" s="59">
        <v>274772903</v>
      </c>
      <c r="AB135" s="59">
        <v>51344086</v>
      </c>
      <c r="AC135" s="56">
        <v>402890685</v>
      </c>
    </row>
    <row r="136" spans="23:29" x14ac:dyDescent="0.2">
      <c r="W136" s="56">
        <v>281550694</v>
      </c>
      <c r="Y136" s="56">
        <v>222482927</v>
      </c>
      <c r="Z136" s="56">
        <v>1079765038</v>
      </c>
      <c r="AA136" s="59">
        <v>274772903</v>
      </c>
      <c r="AB136" s="59">
        <v>51344086</v>
      </c>
      <c r="AC136" s="56">
        <v>402890685</v>
      </c>
    </row>
    <row r="137" spans="23:29" x14ac:dyDescent="0.2">
      <c r="W137" s="56">
        <v>281550694</v>
      </c>
      <c r="Y137" s="56">
        <v>222482927</v>
      </c>
      <c r="Z137" s="56">
        <v>1079765038</v>
      </c>
      <c r="AA137" s="59">
        <v>274772903</v>
      </c>
      <c r="AB137" s="59">
        <v>51344086</v>
      </c>
      <c r="AC137" s="56">
        <v>402890685</v>
      </c>
    </row>
    <row r="138" spans="23:29" x14ac:dyDescent="0.2">
      <c r="W138" s="56">
        <v>281550694</v>
      </c>
      <c r="Y138" s="56">
        <v>222482927</v>
      </c>
      <c r="Z138" s="56">
        <v>1079765038</v>
      </c>
      <c r="AA138" s="59">
        <v>274772903</v>
      </c>
      <c r="AB138" s="59">
        <v>51344086</v>
      </c>
      <c r="AC138" s="56">
        <v>402890685</v>
      </c>
    </row>
    <row r="139" spans="23:29" x14ac:dyDescent="0.2">
      <c r="W139" s="56">
        <v>281550694</v>
      </c>
      <c r="Y139" s="56">
        <v>222482927</v>
      </c>
      <c r="Z139" s="56">
        <v>1079765038</v>
      </c>
      <c r="AA139" s="59">
        <v>274772903</v>
      </c>
      <c r="AB139" s="59">
        <v>51344086</v>
      </c>
      <c r="AC139" s="56">
        <v>402890685</v>
      </c>
    </row>
    <row r="140" spans="23:29" x14ac:dyDescent="0.2">
      <c r="W140" s="56">
        <v>281550694</v>
      </c>
      <c r="Y140" s="56">
        <v>222482735</v>
      </c>
      <c r="Z140" s="56">
        <v>1079765038</v>
      </c>
      <c r="AA140" s="59">
        <v>274772903</v>
      </c>
      <c r="AB140" s="59">
        <v>51344086</v>
      </c>
      <c r="AC140" s="56">
        <v>402890685</v>
      </c>
    </row>
    <row r="141" spans="23:29" x14ac:dyDescent="0.2">
      <c r="W141" s="56">
        <v>281550694</v>
      </c>
      <c r="Y141" s="56">
        <v>106800000</v>
      </c>
      <c r="Z141" s="56">
        <v>1079765038</v>
      </c>
      <c r="AA141" s="59">
        <v>274772903</v>
      </c>
      <c r="AB141" s="59">
        <v>51344086</v>
      </c>
      <c r="AC141" s="56">
        <v>402890685</v>
      </c>
    </row>
    <row r="142" spans="23:29" x14ac:dyDescent="0.2">
      <c r="W142" s="56">
        <v>281550694</v>
      </c>
      <c r="Y142" s="56">
        <v>106800000</v>
      </c>
      <c r="Z142" s="56">
        <v>1079765038</v>
      </c>
      <c r="AA142" s="59">
        <v>274772903</v>
      </c>
      <c r="AB142" s="59">
        <v>51344086</v>
      </c>
      <c r="AC142" s="56">
        <v>402890685</v>
      </c>
    </row>
    <row r="143" spans="23:29" x14ac:dyDescent="0.2">
      <c r="W143" s="56">
        <v>281550694</v>
      </c>
      <c r="Y143" s="56">
        <v>106800000</v>
      </c>
      <c r="Z143" s="56">
        <v>1079765038</v>
      </c>
      <c r="AA143" s="59">
        <v>274772903</v>
      </c>
      <c r="AB143" s="59">
        <v>51344086</v>
      </c>
      <c r="AC143" s="56">
        <v>402890685</v>
      </c>
    </row>
    <row r="144" spans="23:29" x14ac:dyDescent="0.2">
      <c r="W144" s="56">
        <v>281550694</v>
      </c>
      <c r="Y144" s="56">
        <v>106800000</v>
      </c>
      <c r="Z144" s="56">
        <v>1079765038</v>
      </c>
      <c r="AA144" s="59">
        <v>274772903</v>
      </c>
      <c r="AB144" s="59">
        <v>51344086</v>
      </c>
      <c r="AC144" s="56">
        <v>402890685</v>
      </c>
    </row>
    <row r="145" spans="23:29" x14ac:dyDescent="0.2">
      <c r="W145" s="58">
        <v>281550694</v>
      </c>
      <c r="Y145" s="56">
        <v>106800000</v>
      </c>
      <c r="Z145" s="56">
        <v>1079765038</v>
      </c>
      <c r="AA145" s="59">
        <v>274772903</v>
      </c>
      <c r="AB145" s="59">
        <v>51344086</v>
      </c>
      <c r="AC145" s="56">
        <v>402890685</v>
      </c>
    </row>
    <row r="146" spans="23:29" x14ac:dyDescent="0.2">
      <c r="W146" s="56">
        <v>281550694</v>
      </c>
      <c r="Y146" s="56">
        <v>89444000</v>
      </c>
      <c r="Z146" s="56">
        <v>1079765038</v>
      </c>
      <c r="AA146" s="59">
        <v>274772903</v>
      </c>
      <c r="AB146" s="59">
        <v>51344086</v>
      </c>
      <c r="AC146" s="56">
        <v>402890685</v>
      </c>
    </row>
    <row r="147" spans="23:29" x14ac:dyDescent="0.2">
      <c r="W147" s="56">
        <v>281550694</v>
      </c>
      <c r="Y147" s="56">
        <v>89444000</v>
      </c>
      <c r="Z147" s="56">
        <v>1079765038</v>
      </c>
      <c r="AA147" s="59">
        <v>274772903</v>
      </c>
      <c r="AB147" s="59">
        <v>51344086</v>
      </c>
      <c r="AC147" s="56">
        <v>402890685</v>
      </c>
    </row>
    <row r="148" spans="23:29" x14ac:dyDescent="0.2">
      <c r="W148" s="56">
        <v>418690629</v>
      </c>
      <c r="Y148" s="56">
        <v>89444000</v>
      </c>
      <c r="Z148" s="56">
        <v>1079765038</v>
      </c>
      <c r="AA148" s="59">
        <v>274772903</v>
      </c>
      <c r="AB148" s="59">
        <v>51344086</v>
      </c>
      <c r="AC148" s="56">
        <v>402890685</v>
      </c>
    </row>
    <row r="149" spans="23:29" x14ac:dyDescent="0.2">
      <c r="W149" s="56">
        <v>418690629</v>
      </c>
      <c r="Y149" s="56">
        <v>89444000</v>
      </c>
      <c r="Z149" s="56">
        <v>1079765038</v>
      </c>
      <c r="AA149" s="59">
        <v>274772903</v>
      </c>
      <c r="AB149" s="59">
        <v>51344086</v>
      </c>
      <c r="AC149" s="56">
        <v>402890685</v>
      </c>
    </row>
    <row r="150" spans="23:29" x14ac:dyDescent="0.2">
      <c r="W150" s="56">
        <v>418690629</v>
      </c>
      <c r="Y150" s="56">
        <v>89444000</v>
      </c>
      <c r="Z150" s="56">
        <v>1079765038</v>
      </c>
      <c r="AA150" s="59">
        <v>274772903</v>
      </c>
      <c r="AB150" s="59">
        <v>51344086</v>
      </c>
      <c r="AC150" s="56">
        <v>402890685</v>
      </c>
    </row>
    <row r="151" spans="23:29" x14ac:dyDescent="0.2">
      <c r="W151" s="56">
        <v>418690629</v>
      </c>
      <c r="Y151" s="58">
        <v>228369867</v>
      </c>
      <c r="Z151" s="56">
        <v>1079765038</v>
      </c>
      <c r="AA151" s="59">
        <v>274772903</v>
      </c>
      <c r="AB151" s="59">
        <v>51344086</v>
      </c>
      <c r="AC151" s="56">
        <v>402890685</v>
      </c>
    </row>
    <row r="152" spans="23:29" x14ac:dyDescent="0.2">
      <c r="W152" s="56">
        <v>418690629</v>
      </c>
      <c r="Y152" s="58">
        <v>228369867</v>
      </c>
      <c r="Z152" s="56">
        <v>1079765038</v>
      </c>
      <c r="AA152" s="59">
        <v>274772903</v>
      </c>
      <c r="AB152" s="59">
        <v>51344086</v>
      </c>
      <c r="AC152" s="56">
        <v>402890685</v>
      </c>
    </row>
    <row r="153" spans="23:29" x14ac:dyDescent="0.2">
      <c r="W153" s="56">
        <v>418690629</v>
      </c>
      <c r="Y153" s="56">
        <v>228369867</v>
      </c>
      <c r="Z153" s="56">
        <v>1079765038</v>
      </c>
      <c r="AA153" s="59">
        <v>274772903</v>
      </c>
      <c r="AB153" s="59">
        <v>51344086</v>
      </c>
      <c r="AC153" s="56">
        <v>402890685</v>
      </c>
    </row>
    <row r="154" spans="23:29" x14ac:dyDescent="0.2">
      <c r="W154" s="56">
        <v>418690629</v>
      </c>
      <c r="Y154" s="56">
        <v>228369867</v>
      </c>
      <c r="Z154" s="56">
        <v>1079765038</v>
      </c>
      <c r="AA154" s="59">
        <v>274772903</v>
      </c>
      <c r="AB154" s="59">
        <v>51344086</v>
      </c>
      <c r="AC154" s="56">
        <v>402890685</v>
      </c>
    </row>
    <row r="155" spans="23:29" x14ac:dyDescent="0.2">
      <c r="W155" s="57">
        <v>418690629</v>
      </c>
      <c r="Y155" s="56">
        <v>228369867</v>
      </c>
      <c r="Z155" s="56">
        <v>1079765038</v>
      </c>
      <c r="AA155" s="59">
        <v>274772903</v>
      </c>
      <c r="AB155" s="59">
        <v>51344086</v>
      </c>
      <c r="AC155" s="56">
        <v>402890685</v>
      </c>
    </row>
    <row r="156" spans="23:29" x14ac:dyDescent="0.2">
      <c r="W156" s="56">
        <v>418690629</v>
      </c>
      <c r="Y156" s="56">
        <v>228369867</v>
      </c>
      <c r="Z156" s="56">
        <v>1079765038</v>
      </c>
      <c r="AA156" s="59">
        <v>274772903</v>
      </c>
      <c r="AB156" s="59">
        <v>51344086</v>
      </c>
      <c r="AC156" s="56">
        <v>402890685</v>
      </c>
    </row>
    <row r="157" spans="23:29" x14ac:dyDescent="0.2">
      <c r="W157" s="56">
        <v>418690629</v>
      </c>
      <c r="Y157" s="56">
        <v>228369867</v>
      </c>
      <c r="Z157" s="56">
        <v>1079765038</v>
      </c>
      <c r="AA157" s="59">
        <v>274772903</v>
      </c>
      <c r="AB157" s="59">
        <v>51344086</v>
      </c>
      <c r="AC157" s="56">
        <v>402890685</v>
      </c>
    </row>
    <row r="158" spans="23:29" x14ac:dyDescent="0.2">
      <c r="W158" s="56">
        <v>418690629</v>
      </c>
      <c r="Y158" s="56">
        <v>228369867</v>
      </c>
      <c r="Z158" s="56">
        <v>1079765038</v>
      </c>
      <c r="AA158" s="59">
        <v>274772903</v>
      </c>
      <c r="AB158" s="59">
        <v>51344086</v>
      </c>
      <c r="AC158" s="56">
        <v>402890685</v>
      </c>
    </row>
    <row r="159" spans="23:29" x14ac:dyDescent="0.2">
      <c r="W159" s="56">
        <v>418690629</v>
      </c>
      <c r="Y159" s="56">
        <v>228369867</v>
      </c>
      <c r="Z159" s="56">
        <v>1079765038</v>
      </c>
      <c r="AA159" s="59">
        <v>274772903</v>
      </c>
      <c r="AB159" s="59">
        <v>51344086</v>
      </c>
      <c r="AC159" s="56">
        <v>402890685</v>
      </c>
    </row>
    <row r="160" spans="23:29" x14ac:dyDescent="0.2">
      <c r="W160" s="56">
        <v>418690629</v>
      </c>
      <c r="Y160" s="56">
        <v>228369867</v>
      </c>
      <c r="Z160" s="56">
        <v>1079765038</v>
      </c>
      <c r="AA160" s="59">
        <v>274772903</v>
      </c>
      <c r="AB160" s="59">
        <v>51344086</v>
      </c>
      <c r="AC160" s="56">
        <v>402890685</v>
      </c>
    </row>
    <row r="161" spans="23:29" x14ac:dyDescent="0.2">
      <c r="W161" s="56">
        <v>418690629</v>
      </c>
      <c r="Y161" s="56">
        <v>228369867</v>
      </c>
      <c r="Z161" s="56">
        <v>1079765038</v>
      </c>
      <c r="AA161" s="59">
        <v>274772903</v>
      </c>
      <c r="AB161" s="59">
        <v>51344086</v>
      </c>
      <c r="AC161" s="56">
        <v>402890685</v>
      </c>
    </row>
    <row r="162" spans="23:29" x14ac:dyDescent="0.2">
      <c r="W162" s="57">
        <v>418690629</v>
      </c>
      <c r="Y162" s="56">
        <v>228369867</v>
      </c>
      <c r="Z162" s="56">
        <v>1079765038</v>
      </c>
      <c r="AA162" s="59">
        <v>274772903</v>
      </c>
      <c r="AB162" s="59">
        <v>51344086</v>
      </c>
      <c r="AC162" s="56">
        <v>402890685</v>
      </c>
    </row>
    <row r="163" spans="23:29" x14ac:dyDescent="0.2">
      <c r="W163" s="56">
        <v>418690629</v>
      </c>
      <c r="Y163" s="56">
        <v>228369867</v>
      </c>
      <c r="Z163" s="56">
        <v>1079765038</v>
      </c>
      <c r="AA163" s="59">
        <v>274772903</v>
      </c>
      <c r="AB163" s="59">
        <v>51344086</v>
      </c>
      <c r="AC163" s="56">
        <v>402890685</v>
      </c>
    </row>
    <row r="164" spans="23:29" x14ac:dyDescent="0.2">
      <c r="W164" s="56">
        <v>418690629</v>
      </c>
      <c r="Y164" s="56">
        <v>228369867</v>
      </c>
      <c r="Z164" s="56">
        <v>1079765038</v>
      </c>
      <c r="AA164" s="59">
        <v>274772903</v>
      </c>
      <c r="AB164" s="59">
        <v>51344086</v>
      </c>
      <c r="AC164" s="56">
        <v>402890685</v>
      </c>
    </row>
    <row r="165" spans="23:29" x14ac:dyDescent="0.2">
      <c r="W165" s="56">
        <v>418690629</v>
      </c>
      <c r="Y165" s="56">
        <v>228369867</v>
      </c>
      <c r="Z165" s="56">
        <v>1079765038</v>
      </c>
      <c r="AA165" s="59">
        <v>274772903</v>
      </c>
      <c r="AB165" s="59">
        <v>51344086</v>
      </c>
      <c r="AC165" s="56">
        <v>402890685</v>
      </c>
    </row>
    <row r="166" spans="23:29" x14ac:dyDescent="0.2">
      <c r="W166" s="56">
        <v>418690629</v>
      </c>
      <c r="Y166" s="56">
        <v>228369867</v>
      </c>
      <c r="Z166" s="56">
        <v>1079765038</v>
      </c>
      <c r="AA166" s="59">
        <v>274772903</v>
      </c>
      <c r="AB166" s="59">
        <v>51344086</v>
      </c>
      <c r="AC166" s="56">
        <v>402890685</v>
      </c>
    </row>
    <row r="167" spans="23:29" x14ac:dyDescent="0.2">
      <c r="W167" s="56">
        <v>418690629</v>
      </c>
      <c r="Y167" s="56">
        <v>228369867</v>
      </c>
      <c r="Z167" s="56">
        <v>1079765038</v>
      </c>
      <c r="AA167" s="59">
        <v>274772903</v>
      </c>
      <c r="AB167" s="59">
        <v>51344086</v>
      </c>
      <c r="AC167" s="56">
        <v>402890685</v>
      </c>
    </row>
    <row r="168" spans="23:29" x14ac:dyDescent="0.2">
      <c r="W168" s="56">
        <v>418690629</v>
      </c>
      <c r="Y168" s="56">
        <v>228369867</v>
      </c>
      <c r="Z168" s="56">
        <v>1079765038</v>
      </c>
      <c r="AA168" s="59">
        <v>274772903</v>
      </c>
      <c r="AB168" s="59">
        <v>51344086</v>
      </c>
      <c r="AC168" s="56">
        <v>402890685</v>
      </c>
    </row>
    <row r="169" spans="23:29" x14ac:dyDescent="0.2">
      <c r="W169" s="56">
        <v>418690629</v>
      </c>
      <c r="Y169" s="56">
        <v>228369867</v>
      </c>
      <c r="Z169" s="56">
        <v>1079765038</v>
      </c>
      <c r="AA169" s="59">
        <v>274772903</v>
      </c>
      <c r="AB169" s="59">
        <v>51344086</v>
      </c>
      <c r="AC169" s="56">
        <v>402890685</v>
      </c>
    </row>
    <row r="170" spans="23:29" x14ac:dyDescent="0.2">
      <c r="W170" s="56">
        <v>418690629</v>
      </c>
      <c r="Y170" s="56">
        <v>228369867</v>
      </c>
      <c r="Z170" s="56">
        <v>1079765038</v>
      </c>
      <c r="AA170" s="59">
        <v>274772903</v>
      </c>
      <c r="AB170" s="59">
        <v>51344086</v>
      </c>
      <c r="AC170" s="56">
        <v>402890685</v>
      </c>
    </row>
    <row r="171" spans="23:29" x14ac:dyDescent="0.2">
      <c r="W171" s="56">
        <v>418690629</v>
      </c>
      <c r="Y171" s="56">
        <v>228369867</v>
      </c>
      <c r="Z171" s="56">
        <v>1079765038</v>
      </c>
      <c r="AA171" s="59">
        <v>274772903</v>
      </c>
      <c r="AB171" s="59">
        <v>51344086</v>
      </c>
      <c r="AC171" s="56">
        <v>402890685</v>
      </c>
    </row>
    <row r="172" spans="23:29" x14ac:dyDescent="0.2">
      <c r="W172" s="58">
        <v>418690629</v>
      </c>
      <c r="Y172" s="56">
        <v>228369867</v>
      </c>
      <c r="Z172" s="56">
        <v>1079765038</v>
      </c>
      <c r="AA172" s="59">
        <v>274772903</v>
      </c>
      <c r="AB172" s="59">
        <v>51344086</v>
      </c>
      <c r="AC172" s="56">
        <v>402890685</v>
      </c>
    </row>
    <row r="173" spans="23:29" x14ac:dyDescent="0.2">
      <c r="W173" s="56">
        <v>418690629</v>
      </c>
      <c r="Y173" s="56">
        <v>228369867</v>
      </c>
      <c r="Z173" s="56">
        <v>1079765038</v>
      </c>
      <c r="AA173" s="59">
        <v>274772903</v>
      </c>
      <c r="AB173" s="59">
        <v>51344086</v>
      </c>
      <c r="AC173" s="56">
        <v>402890685</v>
      </c>
    </row>
    <row r="174" spans="23:29" x14ac:dyDescent="0.2">
      <c r="W174" s="56">
        <v>418690629</v>
      </c>
      <c r="Y174" s="56">
        <v>228369867</v>
      </c>
      <c r="Z174" s="56">
        <v>1079765038</v>
      </c>
      <c r="AA174" s="59">
        <v>274772903</v>
      </c>
      <c r="AB174" s="59">
        <v>51344086</v>
      </c>
      <c r="AC174" s="56">
        <v>402890685</v>
      </c>
    </row>
    <row r="175" spans="23:29" x14ac:dyDescent="0.2">
      <c r="W175" s="56">
        <v>418690629</v>
      </c>
      <c r="Y175" s="56">
        <v>228369867</v>
      </c>
      <c r="Z175" s="56">
        <v>1079765038</v>
      </c>
      <c r="AA175" s="59">
        <v>274772903</v>
      </c>
      <c r="AB175" s="59">
        <v>51344086</v>
      </c>
      <c r="AC175" s="56">
        <v>402890685</v>
      </c>
    </row>
    <row r="176" spans="23:29" x14ac:dyDescent="0.2">
      <c r="W176" s="56">
        <v>418690629</v>
      </c>
      <c r="Y176" s="56">
        <v>228369867</v>
      </c>
      <c r="Z176" s="56">
        <v>1079765038</v>
      </c>
      <c r="AA176" s="59">
        <v>274772903</v>
      </c>
      <c r="AB176" s="59">
        <v>51344086</v>
      </c>
      <c r="AC176" s="56">
        <v>402890685</v>
      </c>
    </row>
    <row r="177" spans="23:29" x14ac:dyDescent="0.2">
      <c r="W177" s="56">
        <v>418690629</v>
      </c>
      <c r="Y177" s="56">
        <v>228369867</v>
      </c>
      <c r="Z177" s="56">
        <v>1079765038</v>
      </c>
      <c r="AA177" s="59">
        <v>274772903</v>
      </c>
      <c r="AB177" s="59">
        <v>51344086</v>
      </c>
      <c r="AC177" s="56">
        <v>402890685</v>
      </c>
    </row>
    <row r="178" spans="23:29" x14ac:dyDescent="0.2">
      <c r="W178" s="58">
        <v>418690629</v>
      </c>
      <c r="Y178" s="56">
        <v>228369867</v>
      </c>
      <c r="Z178" s="56">
        <v>1079765038</v>
      </c>
      <c r="AA178" s="59">
        <v>274772903</v>
      </c>
      <c r="AB178" s="59">
        <v>51344086</v>
      </c>
      <c r="AC178" s="56">
        <v>402890685</v>
      </c>
    </row>
    <row r="179" spans="23:29" x14ac:dyDescent="0.2">
      <c r="W179" s="56">
        <v>418690629</v>
      </c>
      <c r="Y179" s="56">
        <v>228369867</v>
      </c>
      <c r="Z179" s="56">
        <v>1079765038</v>
      </c>
      <c r="AA179" s="59">
        <v>274772903</v>
      </c>
      <c r="AB179" s="59">
        <v>51344086</v>
      </c>
      <c r="AC179" s="56">
        <v>402890685</v>
      </c>
    </row>
    <row r="180" spans="23:29" x14ac:dyDescent="0.2">
      <c r="W180" s="56">
        <v>418690629</v>
      </c>
      <c r="Y180" s="56">
        <v>228369867</v>
      </c>
      <c r="Z180" s="56">
        <v>1079765038</v>
      </c>
      <c r="AA180" s="59">
        <v>274772903</v>
      </c>
      <c r="AB180" s="59">
        <v>51344086</v>
      </c>
      <c r="AC180" s="56">
        <v>402890685</v>
      </c>
    </row>
    <row r="181" spans="23:29" x14ac:dyDescent="0.2">
      <c r="W181" s="56">
        <v>418690629</v>
      </c>
      <c r="Y181" s="56">
        <v>228369867</v>
      </c>
      <c r="Z181" s="56">
        <v>1079765038</v>
      </c>
      <c r="AA181" s="59">
        <v>274772903</v>
      </c>
      <c r="AB181" s="59">
        <v>51344086</v>
      </c>
      <c r="AC181" s="56">
        <v>402890685</v>
      </c>
    </row>
    <row r="182" spans="23:29" x14ac:dyDescent="0.2">
      <c r="W182" s="56">
        <v>418690629</v>
      </c>
      <c r="Y182" s="56">
        <v>228369867</v>
      </c>
      <c r="Z182" s="56">
        <v>1079765038</v>
      </c>
      <c r="AA182" s="59">
        <v>274772903</v>
      </c>
      <c r="AB182" s="59">
        <v>51344086</v>
      </c>
      <c r="AC182" s="56">
        <v>402890685</v>
      </c>
    </row>
    <row r="183" spans="23:29" x14ac:dyDescent="0.2">
      <c r="W183" s="56">
        <v>418690629</v>
      </c>
      <c r="Y183" s="56">
        <v>228369867</v>
      </c>
      <c r="Z183" s="56">
        <v>1079765038</v>
      </c>
      <c r="AA183" s="59">
        <v>274772903</v>
      </c>
      <c r="AB183" s="59">
        <v>51344086</v>
      </c>
      <c r="AC183" s="56">
        <v>402890685</v>
      </c>
    </row>
    <row r="184" spans="23:29" x14ac:dyDescent="0.2">
      <c r="W184" s="56">
        <v>418690629</v>
      </c>
      <c r="Y184" s="56">
        <v>228369867</v>
      </c>
      <c r="Z184" s="56">
        <v>1079765038</v>
      </c>
      <c r="AA184" s="59">
        <v>274772903</v>
      </c>
      <c r="AB184" s="59">
        <v>51344086</v>
      </c>
      <c r="AC184" s="56">
        <v>402890685</v>
      </c>
    </row>
    <row r="185" spans="23:29" x14ac:dyDescent="0.2">
      <c r="W185" s="56">
        <v>418690629</v>
      </c>
      <c r="Y185" s="56">
        <v>228369867</v>
      </c>
      <c r="Z185" s="56">
        <v>1079765038</v>
      </c>
      <c r="AA185" s="59">
        <v>274772903</v>
      </c>
      <c r="AB185" s="59">
        <v>51344086</v>
      </c>
      <c r="AC185" s="56">
        <v>402890685</v>
      </c>
    </row>
    <row r="186" spans="23:29" x14ac:dyDescent="0.2">
      <c r="W186" s="56">
        <v>418690629</v>
      </c>
      <c r="Y186" s="56">
        <v>228369867</v>
      </c>
      <c r="Z186" s="56">
        <v>1079765038</v>
      </c>
      <c r="AA186" s="59">
        <v>274772903</v>
      </c>
      <c r="AB186" s="59">
        <v>51344086</v>
      </c>
      <c r="AC186" s="56">
        <v>402890685</v>
      </c>
    </row>
    <row r="187" spans="23:29" x14ac:dyDescent="0.2">
      <c r="W187" s="56">
        <v>418690629</v>
      </c>
      <c r="Y187" s="56">
        <v>228369867</v>
      </c>
      <c r="Z187" s="56">
        <v>1079765038</v>
      </c>
      <c r="AA187" s="59">
        <v>274772903</v>
      </c>
      <c r="AB187" s="59">
        <v>51344086</v>
      </c>
      <c r="AC187" s="56">
        <v>402890685</v>
      </c>
    </row>
    <row r="188" spans="23:29" x14ac:dyDescent="0.2">
      <c r="W188" s="56">
        <v>418690629</v>
      </c>
      <c r="Y188" s="56">
        <v>228369867</v>
      </c>
      <c r="Z188" s="56">
        <v>1079765038</v>
      </c>
      <c r="AA188" s="59">
        <v>274772903</v>
      </c>
      <c r="AB188" s="59">
        <v>51344086</v>
      </c>
      <c r="AC188" s="57">
        <v>402890685</v>
      </c>
    </row>
    <row r="189" spans="23:29" x14ac:dyDescent="0.2">
      <c r="W189" s="56">
        <v>418690629</v>
      </c>
      <c r="Y189" s="56">
        <v>228369867</v>
      </c>
      <c r="Z189" s="56">
        <v>1079765038</v>
      </c>
      <c r="AA189" s="59">
        <v>274772903</v>
      </c>
      <c r="AB189" s="59">
        <v>51344086</v>
      </c>
      <c r="AC189" s="58">
        <v>402890685</v>
      </c>
    </row>
    <row r="190" spans="23:29" x14ac:dyDescent="0.2">
      <c r="W190" s="56">
        <v>418690629</v>
      </c>
      <c r="Y190" s="56">
        <v>228369867</v>
      </c>
      <c r="Z190" s="56">
        <v>1079765038</v>
      </c>
      <c r="AA190" s="59">
        <v>274772903</v>
      </c>
      <c r="AB190" s="59">
        <v>51344086</v>
      </c>
      <c r="AC190" s="57">
        <v>402890685</v>
      </c>
    </row>
    <row r="191" spans="23:29" x14ac:dyDescent="0.2">
      <c r="W191" s="57">
        <v>418690629</v>
      </c>
      <c r="Y191" s="56">
        <v>228369867</v>
      </c>
      <c r="Z191" s="56">
        <v>1079765038</v>
      </c>
      <c r="AA191" s="59">
        <v>274772903</v>
      </c>
      <c r="AB191" s="59">
        <v>51344086</v>
      </c>
      <c r="AC191" s="58">
        <v>402890685</v>
      </c>
    </row>
    <row r="192" spans="23:29" x14ac:dyDescent="0.2">
      <c r="W192" s="57">
        <v>418690629</v>
      </c>
      <c r="Y192" s="56">
        <v>228369867</v>
      </c>
      <c r="Z192" s="56">
        <v>1079765038</v>
      </c>
      <c r="AA192" s="59">
        <v>274772903</v>
      </c>
      <c r="AB192" s="59">
        <v>51344086</v>
      </c>
      <c r="AC192" s="56">
        <v>402890685</v>
      </c>
    </row>
    <row r="193" spans="23:26" x14ac:dyDescent="0.2">
      <c r="W193" s="56">
        <v>418690629</v>
      </c>
      <c r="Y193" s="56">
        <v>228369867</v>
      </c>
      <c r="Z193" s="56">
        <v>1079765038</v>
      </c>
    </row>
    <row r="194" spans="23:26" x14ac:dyDescent="0.2">
      <c r="W194" s="56">
        <v>418690629</v>
      </c>
      <c r="Y194" s="56">
        <v>228369867</v>
      </c>
      <c r="Z194" s="56">
        <v>1079765038</v>
      </c>
    </row>
    <row r="195" spans="23:26" x14ac:dyDescent="0.2">
      <c r="W195" s="56">
        <v>418690629</v>
      </c>
      <c r="Y195" s="56">
        <v>228369867</v>
      </c>
      <c r="Z195" s="58">
        <v>1079765038</v>
      </c>
    </row>
    <row r="196" spans="23:26" x14ac:dyDescent="0.2">
      <c r="W196" s="56">
        <v>418690629</v>
      </c>
      <c r="Y196" s="56">
        <v>228369867</v>
      </c>
      <c r="Z196" s="58">
        <v>1079765038</v>
      </c>
    </row>
    <row r="197" spans="23:26" x14ac:dyDescent="0.2">
      <c r="W197" s="56">
        <v>418690629</v>
      </c>
      <c r="Y197" s="56">
        <v>228369867</v>
      </c>
      <c r="Z197" s="56">
        <v>1079765038</v>
      </c>
    </row>
    <row r="198" spans="23:26" x14ac:dyDescent="0.2">
      <c r="W198" s="56">
        <v>418690629</v>
      </c>
      <c r="Y198" s="56">
        <v>228369867</v>
      </c>
    </row>
    <row r="199" spans="23:26" x14ac:dyDescent="0.2">
      <c r="W199" s="56">
        <v>418690629</v>
      </c>
      <c r="Y199" s="56">
        <v>228369867</v>
      </c>
    </row>
    <row r="200" spans="23:26" x14ac:dyDescent="0.2">
      <c r="W200" s="56">
        <v>418690629</v>
      </c>
      <c r="Y200" s="56">
        <v>228369867</v>
      </c>
    </row>
    <row r="201" spans="23:26" x14ac:dyDescent="0.2">
      <c r="W201" s="56">
        <v>418690629</v>
      </c>
      <c r="Y201" s="56">
        <v>228369867</v>
      </c>
    </row>
    <row r="202" spans="23:26" x14ac:dyDescent="0.2">
      <c r="W202" s="56">
        <v>418690629</v>
      </c>
      <c r="Y202" s="56">
        <v>228369867</v>
      </c>
    </row>
    <row r="203" spans="23:26" x14ac:dyDescent="0.2">
      <c r="W203" s="56">
        <v>418690629</v>
      </c>
      <c r="Y203" s="56">
        <v>228369867</v>
      </c>
    </row>
    <row r="204" spans="23:26" x14ac:dyDescent="0.2">
      <c r="W204" s="56">
        <v>418690629</v>
      </c>
      <c r="Y204" s="56">
        <v>228369867</v>
      </c>
    </row>
    <row r="205" spans="23:26" x14ac:dyDescent="0.2">
      <c r="W205" s="56">
        <v>418690629</v>
      </c>
      <c r="Y205" s="56">
        <v>228369867</v>
      </c>
    </row>
    <row r="206" spans="23:26" x14ac:dyDescent="0.2">
      <c r="W206" s="56">
        <v>418690629</v>
      </c>
      <c r="Y206" s="56">
        <v>228369867</v>
      </c>
    </row>
    <row r="207" spans="23:26" x14ac:dyDescent="0.2">
      <c r="W207" s="56">
        <v>418690629</v>
      </c>
      <c r="Y207" s="56">
        <v>228369867</v>
      </c>
    </row>
    <row r="208" spans="23:26" x14ac:dyDescent="0.2">
      <c r="W208" s="56">
        <v>418690629</v>
      </c>
      <c r="Y208" s="56">
        <v>228369867</v>
      </c>
    </row>
    <row r="209" spans="23:25" x14ac:dyDescent="0.2">
      <c r="W209" s="56">
        <v>418690629</v>
      </c>
      <c r="Y209" s="56">
        <v>228369867</v>
      </c>
    </row>
    <row r="210" spans="23:25" x14ac:dyDescent="0.2">
      <c r="W210" s="56">
        <v>418690629</v>
      </c>
      <c r="Y210" s="56">
        <v>228369867</v>
      </c>
    </row>
    <row r="211" spans="23:25" x14ac:dyDescent="0.2">
      <c r="W211" s="57">
        <v>418690629</v>
      </c>
      <c r="Y211" s="56">
        <v>228369867</v>
      </c>
    </row>
    <row r="212" spans="23:25" x14ac:dyDescent="0.2">
      <c r="W212" s="56">
        <v>418690629</v>
      </c>
      <c r="Y212" s="56">
        <v>228369867</v>
      </c>
    </row>
    <row r="213" spans="23:25" x14ac:dyDescent="0.2">
      <c r="W213" s="56">
        <v>418690629</v>
      </c>
      <c r="Y213" s="56">
        <v>228369867</v>
      </c>
    </row>
    <row r="214" spans="23:25" x14ac:dyDescent="0.2">
      <c r="W214" s="56">
        <v>418690629</v>
      </c>
      <c r="Y214" s="56">
        <v>228369867</v>
      </c>
    </row>
    <row r="215" spans="23:25" x14ac:dyDescent="0.2">
      <c r="W215" s="58">
        <v>418690629</v>
      </c>
      <c r="Y215" s="56">
        <v>228369867</v>
      </c>
    </row>
    <row r="216" spans="23:25" x14ac:dyDescent="0.2">
      <c r="W216" s="56">
        <v>418690629</v>
      </c>
      <c r="Y216" s="56">
        <v>228369867</v>
      </c>
    </row>
    <row r="217" spans="23:25" x14ac:dyDescent="0.2">
      <c r="W217" s="56">
        <v>418690629</v>
      </c>
      <c r="Y217" s="56">
        <v>228369867</v>
      </c>
    </row>
    <row r="218" spans="23:25" x14ac:dyDescent="0.2">
      <c r="W218" s="56">
        <v>418690629</v>
      </c>
      <c r="Y218" s="56">
        <v>228369867</v>
      </c>
    </row>
    <row r="219" spans="23:25" x14ac:dyDescent="0.2">
      <c r="W219" s="56">
        <v>418690629</v>
      </c>
      <c r="Y219" s="56">
        <v>228369867</v>
      </c>
    </row>
    <row r="220" spans="23:25" x14ac:dyDescent="0.2">
      <c r="W220" s="56">
        <v>418690629</v>
      </c>
      <c r="Y220" s="56">
        <v>228369867</v>
      </c>
    </row>
    <row r="221" spans="23:25" x14ac:dyDescent="0.2">
      <c r="W221" s="56">
        <v>418690629</v>
      </c>
      <c r="Y221" s="56">
        <v>228369867</v>
      </c>
    </row>
    <row r="222" spans="23:25" x14ac:dyDescent="0.2">
      <c r="W222" s="56">
        <v>418690629</v>
      </c>
      <c r="Y222" s="56">
        <v>228369867</v>
      </c>
    </row>
    <row r="223" spans="23:25" x14ac:dyDescent="0.2">
      <c r="W223" s="56">
        <v>418690629</v>
      </c>
      <c r="Y223" s="56">
        <v>228369867</v>
      </c>
    </row>
    <row r="224" spans="23:25" x14ac:dyDescent="0.2">
      <c r="W224" s="56">
        <v>418690629</v>
      </c>
      <c r="Y224" s="56">
        <v>228369867</v>
      </c>
    </row>
    <row r="225" spans="23:25" x14ac:dyDescent="0.2">
      <c r="W225" s="56">
        <v>418690629</v>
      </c>
      <c r="Y225" s="56">
        <v>228369867</v>
      </c>
    </row>
    <row r="226" spans="23:25" x14ac:dyDescent="0.2">
      <c r="W226" s="56">
        <v>418690629</v>
      </c>
      <c r="Y226" s="56">
        <v>228369867</v>
      </c>
    </row>
    <row r="227" spans="23:25" x14ac:dyDescent="0.2">
      <c r="W227" s="56">
        <v>418690629</v>
      </c>
      <c r="Y227" s="56">
        <v>228369867</v>
      </c>
    </row>
    <row r="228" spans="23:25" x14ac:dyDescent="0.2">
      <c r="W228" s="56">
        <v>418690629</v>
      </c>
      <c r="Y228" s="56">
        <v>228369867</v>
      </c>
    </row>
    <row r="229" spans="23:25" x14ac:dyDescent="0.2">
      <c r="W229" s="56">
        <v>418690629</v>
      </c>
      <c r="Y229" s="56">
        <v>228369867</v>
      </c>
    </row>
    <row r="230" spans="23:25" x14ac:dyDescent="0.2">
      <c r="W230" s="56">
        <v>418690629</v>
      </c>
      <c r="Y230" s="56">
        <v>228369867</v>
      </c>
    </row>
    <row r="231" spans="23:25" x14ac:dyDescent="0.2">
      <c r="W231" s="58">
        <v>8816604</v>
      </c>
      <c r="Y231" s="56">
        <v>228369867</v>
      </c>
    </row>
    <row r="232" spans="23:25" x14ac:dyDescent="0.2">
      <c r="W232" s="56">
        <v>8816604</v>
      </c>
      <c r="Y232" s="56">
        <v>228369867</v>
      </c>
    </row>
    <row r="233" spans="23:25" x14ac:dyDescent="0.2">
      <c r="W233" s="56">
        <v>8816604</v>
      </c>
      <c r="Y233" s="56">
        <v>228369867</v>
      </c>
    </row>
    <row r="234" spans="23:25" x14ac:dyDescent="0.2">
      <c r="W234" s="56">
        <v>8816604</v>
      </c>
      <c r="Y234" s="56">
        <v>228369867</v>
      </c>
    </row>
    <row r="235" spans="23:25" x14ac:dyDescent="0.2">
      <c r="W235" s="57">
        <v>8816604</v>
      </c>
      <c r="Y235" s="56">
        <v>228369867</v>
      </c>
    </row>
    <row r="236" spans="23:25" x14ac:dyDescent="0.2">
      <c r="W236" s="56">
        <v>8816604</v>
      </c>
      <c r="Y236" s="56">
        <v>228369867</v>
      </c>
    </row>
    <row r="237" spans="23:25" x14ac:dyDescent="0.2">
      <c r="W237" s="56">
        <v>8816604</v>
      </c>
      <c r="Y237" s="56">
        <v>228369867</v>
      </c>
    </row>
    <row r="238" spans="23:25" x14ac:dyDescent="0.2">
      <c r="W238" s="56">
        <v>8816604</v>
      </c>
      <c r="Y238" s="56">
        <v>228369867</v>
      </c>
    </row>
    <row r="239" spans="23:25" x14ac:dyDescent="0.2">
      <c r="W239" s="56">
        <v>8816604</v>
      </c>
      <c r="Y239" s="56">
        <v>228369867</v>
      </c>
    </row>
    <row r="240" spans="23:25" x14ac:dyDescent="0.2">
      <c r="W240" s="56">
        <v>8816604</v>
      </c>
      <c r="Y240" s="56">
        <v>228369867</v>
      </c>
    </row>
    <row r="241" spans="23:25" x14ac:dyDescent="0.2">
      <c r="W241" s="56">
        <v>8816604</v>
      </c>
      <c r="Y241" s="56">
        <v>228369867</v>
      </c>
    </row>
    <row r="242" spans="23:25" x14ac:dyDescent="0.2">
      <c r="W242" s="56">
        <v>8816604</v>
      </c>
      <c r="Y242" s="56">
        <v>228369867</v>
      </c>
    </row>
    <row r="243" spans="23:25" x14ac:dyDescent="0.2">
      <c r="W243" s="56">
        <v>8816604</v>
      </c>
      <c r="Y243" s="56">
        <v>228369867</v>
      </c>
    </row>
    <row r="244" spans="23:25" x14ac:dyDescent="0.2">
      <c r="W244" s="56">
        <v>8816604</v>
      </c>
      <c r="Y244" s="56">
        <v>228369867</v>
      </c>
    </row>
    <row r="245" spans="23:25" x14ac:dyDescent="0.2">
      <c r="W245" s="56">
        <v>8816604</v>
      </c>
      <c r="Y245" s="56">
        <v>228369867</v>
      </c>
    </row>
    <row r="246" spans="23:25" x14ac:dyDescent="0.2">
      <c r="W246" s="56">
        <v>8816604</v>
      </c>
      <c r="Y246" s="56">
        <v>228369867</v>
      </c>
    </row>
    <row r="247" spans="23:25" x14ac:dyDescent="0.2">
      <c r="W247" s="56">
        <v>8816604</v>
      </c>
      <c r="Y247" s="56">
        <v>228369867</v>
      </c>
    </row>
    <row r="248" spans="23:25" x14ac:dyDescent="0.2">
      <c r="W248" s="56">
        <v>8816604</v>
      </c>
      <c r="Y248" s="56">
        <v>228369867</v>
      </c>
    </row>
    <row r="249" spans="23:25" x14ac:dyDescent="0.2">
      <c r="W249" s="56">
        <v>8816604</v>
      </c>
      <c r="Y249" s="56">
        <v>228369867</v>
      </c>
    </row>
    <row r="250" spans="23:25" x14ac:dyDescent="0.2">
      <c r="W250" s="56">
        <v>8816604</v>
      </c>
      <c r="Y250" s="56">
        <v>228369867</v>
      </c>
    </row>
    <row r="251" spans="23:25" x14ac:dyDescent="0.2">
      <c r="W251" s="56">
        <v>8816604</v>
      </c>
      <c r="Y251" s="56">
        <v>228369867</v>
      </c>
    </row>
    <row r="252" spans="23:25" x14ac:dyDescent="0.2">
      <c r="W252" s="58">
        <v>8816604</v>
      </c>
      <c r="Y252" s="56">
        <v>228369867</v>
      </c>
    </row>
    <row r="253" spans="23:25" x14ac:dyDescent="0.2">
      <c r="W253" s="56">
        <v>8816604</v>
      </c>
      <c r="Y253" s="56">
        <v>228369867</v>
      </c>
    </row>
    <row r="254" spans="23:25" x14ac:dyDescent="0.2">
      <c r="W254" s="56">
        <v>8816604</v>
      </c>
      <c r="Y254" s="58">
        <v>228369867</v>
      </c>
    </row>
    <row r="255" spans="23:25" x14ac:dyDescent="0.2">
      <c r="W255" s="57">
        <v>8816604</v>
      </c>
      <c r="Y255" s="58">
        <v>228369867</v>
      </c>
    </row>
    <row r="256" spans="23:25" x14ac:dyDescent="0.2">
      <c r="W256" s="56">
        <v>8816604</v>
      </c>
      <c r="Y256" s="56">
        <v>228369867</v>
      </c>
    </row>
    <row r="257" spans="23:25" x14ac:dyDescent="0.2">
      <c r="W257" s="56">
        <v>8816604</v>
      </c>
      <c r="Y257" s="58">
        <v>228369867</v>
      </c>
    </row>
    <row r="258" spans="23:25" x14ac:dyDescent="0.2">
      <c r="W258" s="56">
        <v>8816604</v>
      </c>
      <c r="Y258" s="58">
        <v>228369867</v>
      </c>
    </row>
    <row r="259" spans="23:25" x14ac:dyDescent="0.2">
      <c r="W259" s="56">
        <v>8816604</v>
      </c>
      <c r="Y259" s="57">
        <v>228369867</v>
      </c>
    </row>
    <row r="260" spans="23:25" x14ac:dyDescent="0.2">
      <c r="W260" s="56">
        <v>8816604</v>
      </c>
      <c r="Y260" s="57">
        <v>228369867</v>
      </c>
    </row>
    <row r="261" spans="23:25" x14ac:dyDescent="0.2">
      <c r="W261" s="56">
        <v>8816604</v>
      </c>
      <c r="Y261" s="57">
        <v>228369867</v>
      </c>
    </row>
    <row r="262" spans="23:25" x14ac:dyDescent="0.2">
      <c r="W262" s="56">
        <v>8816604</v>
      </c>
      <c r="Y262" s="58">
        <v>228369867</v>
      </c>
    </row>
    <row r="263" spans="23:25" x14ac:dyDescent="0.2">
      <c r="W263" s="56">
        <v>8816604</v>
      </c>
      <c r="Y263" s="58">
        <v>228369867</v>
      </c>
    </row>
    <row r="264" spans="23:25" x14ac:dyDescent="0.2">
      <c r="W264" s="56">
        <v>8816604</v>
      </c>
      <c r="Y264" s="57">
        <v>228369867</v>
      </c>
    </row>
    <row r="265" spans="23:25" x14ac:dyDescent="0.2">
      <c r="W265" s="56">
        <v>8816604</v>
      </c>
      <c r="Y265" s="58">
        <v>228369867</v>
      </c>
    </row>
    <row r="266" spans="23:25" x14ac:dyDescent="0.2">
      <c r="W266" s="56">
        <v>8816604</v>
      </c>
      <c r="Y266" s="57">
        <v>228369867</v>
      </c>
    </row>
    <row r="267" spans="23:25" x14ac:dyDescent="0.2">
      <c r="W267" s="56">
        <v>8816604</v>
      </c>
      <c r="Y267" s="57">
        <v>228369867</v>
      </c>
    </row>
    <row r="268" spans="23:25" x14ac:dyDescent="0.2">
      <c r="W268" s="56">
        <v>8816604</v>
      </c>
      <c r="Y268" s="58">
        <v>228369867</v>
      </c>
    </row>
    <row r="269" spans="23:25" x14ac:dyDescent="0.2">
      <c r="W269" s="56">
        <v>8816604</v>
      </c>
      <c r="Y269" s="56">
        <v>228369867</v>
      </c>
    </row>
    <row r="270" spans="23:25" x14ac:dyDescent="0.2">
      <c r="W270" s="56">
        <v>8816604</v>
      </c>
      <c r="Y270" s="58">
        <v>228369867</v>
      </c>
    </row>
    <row r="271" spans="23:25" x14ac:dyDescent="0.2">
      <c r="W271" s="56">
        <v>8816604</v>
      </c>
      <c r="Y271" s="58">
        <v>228369867</v>
      </c>
    </row>
    <row r="272" spans="23:25" x14ac:dyDescent="0.2">
      <c r="W272" s="56">
        <v>8816604</v>
      </c>
      <c r="Y272" s="56">
        <v>228369867</v>
      </c>
    </row>
    <row r="273" spans="23:25" x14ac:dyDescent="0.2">
      <c r="W273" s="56">
        <v>8816604</v>
      </c>
      <c r="Y273" s="57">
        <v>228369867</v>
      </c>
    </row>
    <row r="274" spans="23:25" x14ac:dyDescent="0.2">
      <c r="W274" s="56">
        <v>8816604</v>
      </c>
      <c r="Y274" s="56">
        <v>228369867</v>
      </c>
    </row>
    <row r="275" spans="23:25" x14ac:dyDescent="0.2">
      <c r="W275" s="58">
        <v>8816604</v>
      </c>
      <c r="Y275" s="58">
        <v>228369867</v>
      </c>
    </row>
    <row r="276" spans="23:25" x14ac:dyDescent="0.2">
      <c r="W276" s="56">
        <v>8816604</v>
      </c>
      <c r="Y276" s="56">
        <v>228369867</v>
      </c>
    </row>
    <row r="277" spans="23:25" x14ac:dyDescent="0.2">
      <c r="W277" s="56">
        <v>8816604</v>
      </c>
      <c r="Y277" s="58">
        <v>228369867</v>
      </c>
    </row>
    <row r="278" spans="23:25" x14ac:dyDescent="0.2">
      <c r="W278" s="58">
        <v>8816604</v>
      </c>
      <c r="Y278" s="58">
        <v>228369867</v>
      </c>
    </row>
    <row r="279" spans="23:25" x14ac:dyDescent="0.2">
      <c r="W279" s="56">
        <v>8816604</v>
      </c>
      <c r="Y279" s="56">
        <v>228369867</v>
      </c>
    </row>
    <row r="280" spans="23:25" x14ac:dyDescent="0.2">
      <c r="W280" s="56">
        <v>8816604</v>
      </c>
      <c r="Y280" s="57">
        <v>228369867</v>
      </c>
    </row>
    <row r="281" spans="23:25" x14ac:dyDescent="0.2">
      <c r="W281" s="56">
        <v>8816604</v>
      </c>
      <c r="Y281" s="57">
        <v>34706667</v>
      </c>
    </row>
    <row r="282" spans="23:25" x14ac:dyDescent="0.2">
      <c r="W282" s="56">
        <v>8816604</v>
      </c>
      <c r="Y282" s="57">
        <v>34706667</v>
      </c>
    </row>
    <row r="283" spans="23:25" x14ac:dyDescent="0.2">
      <c r="W283" s="56">
        <v>8816604</v>
      </c>
      <c r="Y283" s="56">
        <v>34706667</v>
      </c>
    </row>
    <row r="284" spans="23:25" x14ac:dyDescent="0.2">
      <c r="W284" s="56">
        <v>8816604</v>
      </c>
      <c r="Y284" s="58">
        <v>34706667</v>
      </c>
    </row>
    <row r="285" spans="23:25" x14ac:dyDescent="0.2">
      <c r="W285" s="56">
        <v>8816604</v>
      </c>
      <c r="Y285" s="56">
        <v>34706667</v>
      </c>
    </row>
    <row r="286" spans="23:25" x14ac:dyDescent="0.2">
      <c r="W286" s="56">
        <v>8816604</v>
      </c>
      <c r="Y286" s="56">
        <v>34706667</v>
      </c>
    </row>
    <row r="287" spans="23:25" x14ac:dyDescent="0.2">
      <c r="W287" s="56">
        <v>8816604</v>
      </c>
      <c r="Y287" s="56">
        <v>34706667</v>
      </c>
    </row>
    <row r="288" spans="23:25" x14ac:dyDescent="0.2">
      <c r="W288" s="56">
        <v>8816604</v>
      </c>
      <c r="Y288" s="56">
        <v>34706667</v>
      </c>
    </row>
    <row r="289" spans="23:25" x14ac:dyDescent="0.2">
      <c r="W289" s="56">
        <v>8816604</v>
      </c>
      <c r="Y289" s="56">
        <v>34706667</v>
      </c>
    </row>
    <row r="290" spans="23:25" x14ac:dyDescent="0.2">
      <c r="W290" s="56">
        <v>8816604</v>
      </c>
      <c r="Y290" s="56">
        <v>34706667</v>
      </c>
    </row>
    <row r="291" spans="23:25" x14ac:dyDescent="0.2">
      <c r="W291" s="56">
        <v>8816604</v>
      </c>
      <c r="Y291" s="56">
        <v>34706667</v>
      </c>
    </row>
    <row r="292" spans="23:25" x14ac:dyDescent="0.2">
      <c r="W292" s="56">
        <v>8816604</v>
      </c>
      <c r="Y292" s="56">
        <v>34706667</v>
      </c>
    </row>
    <row r="293" spans="23:25" x14ac:dyDescent="0.2">
      <c r="W293" s="56">
        <v>8816604</v>
      </c>
      <c r="Y293" s="56">
        <v>34706667</v>
      </c>
    </row>
    <row r="294" spans="23:25" x14ac:dyDescent="0.2">
      <c r="W294" s="56">
        <v>8816604</v>
      </c>
      <c r="Y294" s="56">
        <v>34706667</v>
      </c>
    </row>
    <row r="295" spans="23:25" x14ac:dyDescent="0.2">
      <c r="W295" s="56">
        <v>8816604</v>
      </c>
      <c r="Y295" s="56">
        <v>34706667</v>
      </c>
    </row>
    <row r="296" spans="23:25" x14ac:dyDescent="0.2">
      <c r="W296" s="56">
        <v>8816604</v>
      </c>
      <c r="Y296" s="56">
        <v>34706667</v>
      </c>
    </row>
    <row r="297" spans="23:25" x14ac:dyDescent="0.2">
      <c r="W297" s="56">
        <v>8816604</v>
      </c>
      <c r="Y297" s="56">
        <v>34706667</v>
      </c>
    </row>
    <row r="298" spans="23:25" x14ac:dyDescent="0.2">
      <c r="W298" s="57">
        <v>8816604</v>
      </c>
      <c r="Y298" s="56">
        <v>34706667</v>
      </c>
    </row>
    <row r="299" spans="23:25" x14ac:dyDescent="0.2">
      <c r="W299" s="56">
        <v>8816604</v>
      </c>
      <c r="Y299" s="56">
        <v>34706667</v>
      </c>
    </row>
    <row r="300" spans="23:25" x14ac:dyDescent="0.2">
      <c r="W300" s="56">
        <v>8816604</v>
      </c>
      <c r="Y300" s="56">
        <v>34706667</v>
      </c>
    </row>
    <row r="301" spans="23:25" x14ac:dyDescent="0.2">
      <c r="W301" s="56">
        <v>8816604</v>
      </c>
      <c r="Y301" s="56">
        <v>34706667</v>
      </c>
    </row>
    <row r="302" spans="23:25" x14ac:dyDescent="0.2">
      <c r="W302" s="56">
        <v>8816604</v>
      </c>
      <c r="Y302" s="56">
        <v>34706667</v>
      </c>
    </row>
    <row r="303" spans="23:25" x14ac:dyDescent="0.2">
      <c r="W303" s="56">
        <v>8816604</v>
      </c>
      <c r="Y303" s="56">
        <v>34706667</v>
      </c>
    </row>
    <row r="304" spans="23:25" x14ac:dyDescent="0.2">
      <c r="W304" s="56">
        <v>8816604</v>
      </c>
      <c r="Y304" s="56">
        <v>34706667</v>
      </c>
    </row>
    <row r="305" spans="23:25" x14ac:dyDescent="0.2">
      <c r="W305" s="58">
        <v>8816604</v>
      </c>
      <c r="Y305" s="56">
        <v>34706667</v>
      </c>
    </row>
    <row r="306" spans="23:25" x14ac:dyDescent="0.2">
      <c r="W306" s="56">
        <v>8816604</v>
      </c>
      <c r="Y306" s="56">
        <v>34706667</v>
      </c>
    </row>
    <row r="307" spans="23:25" x14ac:dyDescent="0.2">
      <c r="W307" s="56">
        <v>8816604</v>
      </c>
      <c r="Y307" s="56">
        <v>34706667</v>
      </c>
    </row>
    <row r="308" spans="23:25" x14ac:dyDescent="0.2">
      <c r="W308" s="56">
        <v>8816604</v>
      </c>
      <c r="Y308" s="56">
        <v>34706667</v>
      </c>
    </row>
    <row r="309" spans="23:25" x14ac:dyDescent="0.2">
      <c r="W309" s="56">
        <v>8816604</v>
      </c>
      <c r="Y309" s="56">
        <v>34706667</v>
      </c>
    </row>
    <row r="310" spans="23:25" x14ac:dyDescent="0.2">
      <c r="W310" s="56">
        <v>8816604</v>
      </c>
      <c r="Y310" s="56">
        <v>34706667</v>
      </c>
    </row>
    <row r="311" spans="23:25" x14ac:dyDescent="0.2">
      <c r="W311" s="56">
        <v>8816604</v>
      </c>
      <c r="Y311" s="56">
        <v>34706667</v>
      </c>
    </row>
    <row r="312" spans="23:25" x14ac:dyDescent="0.2">
      <c r="W312" s="57">
        <v>8816604</v>
      </c>
      <c r="Y312" s="56">
        <v>34706667</v>
      </c>
    </row>
    <row r="313" spans="23:25" x14ac:dyDescent="0.2">
      <c r="W313" s="56">
        <v>8816426</v>
      </c>
      <c r="Y313" s="58">
        <v>34706667</v>
      </c>
    </row>
    <row r="314" spans="23:25" x14ac:dyDescent="0.2">
      <c r="Y314" s="56">
        <v>34706667</v>
      </c>
    </row>
    <row r="315" spans="23:25" x14ac:dyDescent="0.2">
      <c r="Y315" s="56">
        <v>34706667</v>
      </c>
    </row>
    <row r="316" spans="23:25" x14ac:dyDescent="0.2">
      <c r="Y316" s="56">
        <v>34706667</v>
      </c>
    </row>
    <row r="317" spans="23:25" x14ac:dyDescent="0.2">
      <c r="Y317" s="56">
        <v>34706667</v>
      </c>
    </row>
    <row r="318" spans="23:25" x14ac:dyDescent="0.2">
      <c r="Y318" s="56">
        <v>34706667</v>
      </c>
    </row>
    <row r="319" spans="23:25" x14ac:dyDescent="0.2">
      <c r="Y319" s="56">
        <v>34706667</v>
      </c>
    </row>
    <row r="320" spans="23:25" x14ac:dyDescent="0.2">
      <c r="Y320" s="56">
        <v>34706667</v>
      </c>
    </row>
    <row r="321" spans="25:25" x14ac:dyDescent="0.2">
      <c r="Y321" s="56">
        <v>34706667</v>
      </c>
    </row>
    <row r="322" spans="25:25" x14ac:dyDescent="0.2">
      <c r="Y322" s="56">
        <v>34706667</v>
      </c>
    </row>
    <row r="323" spans="25:25" x14ac:dyDescent="0.2">
      <c r="Y323" s="56">
        <v>34706667</v>
      </c>
    </row>
    <row r="324" spans="25:25" x14ac:dyDescent="0.2">
      <c r="Y324" s="56">
        <v>34706667</v>
      </c>
    </row>
    <row r="325" spans="25:25" x14ac:dyDescent="0.2">
      <c r="Y325" s="56">
        <v>34706667</v>
      </c>
    </row>
    <row r="326" spans="25:25" x14ac:dyDescent="0.2">
      <c r="Y326" s="56">
        <v>34706667</v>
      </c>
    </row>
    <row r="327" spans="25:25" x14ac:dyDescent="0.2">
      <c r="Y327" s="56">
        <v>34706667</v>
      </c>
    </row>
    <row r="328" spans="25:25" x14ac:dyDescent="0.2">
      <c r="Y328" s="56">
        <v>34706667</v>
      </c>
    </row>
    <row r="329" spans="25:25" x14ac:dyDescent="0.2">
      <c r="Y329" s="56">
        <v>34706667</v>
      </c>
    </row>
    <row r="330" spans="25:25" x14ac:dyDescent="0.2">
      <c r="Y330" s="56">
        <v>34706667</v>
      </c>
    </row>
    <row r="331" spans="25:25" x14ac:dyDescent="0.2">
      <c r="Y331" s="56">
        <v>34706667</v>
      </c>
    </row>
    <row r="332" spans="25:25" x14ac:dyDescent="0.2">
      <c r="Y332" s="56">
        <v>34706667</v>
      </c>
    </row>
    <row r="333" spans="25:25" x14ac:dyDescent="0.2">
      <c r="Y333" s="56">
        <v>34706667</v>
      </c>
    </row>
    <row r="334" spans="25:25" x14ac:dyDescent="0.2">
      <c r="Y334" s="56">
        <v>34706667</v>
      </c>
    </row>
    <row r="335" spans="25:25" x14ac:dyDescent="0.2">
      <c r="Y335" s="56">
        <v>34706667</v>
      </c>
    </row>
    <row r="336" spans="25:25" x14ac:dyDescent="0.2">
      <c r="Y336" s="56">
        <v>34706667</v>
      </c>
    </row>
    <row r="337" spans="25:25" x14ac:dyDescent="0.2">
      <c r="Y337" s="56">
        <v>34706667</v>
      </c>
    </row>
    <row r="338" spans="25:25" x14ac:dyDescent="0.2">
      <c r="Y338" s="56">
        <v>34706667</v>
      </c>
    </row>
    <row r="339" spans="25:25" x14ac:dyDescent="0.2">
      <c r="Y339" s="56">
        <v>34706667</v>
      </c>
    </row>
    <row r="340" spans="25:25" x14ac:dyDescent="0.2">
      <c r="Y340" s="56">
        <v>34706667</v>
      </c>
    </row>
    <row r="341" spans="25:25" x14ac:dyDescent="0.2">
      <c r="Y341" s="56">
        <v>34706667</v>
      </c>
    </row>
    <row r="342" spans="25:25" x14ac:dyDescent="0.2">
      <c r="Y342" s="56">
        <v>34706667</v>
      </c>
    </row>
    <row r="343" spans="25:25" x14ac:dyDescent="0.2">
      <c r="Y343" s="56">
        <v>34706667</v>
      </c>
    </row>
    <row r="344" spans="25:25" x14ac:dyDescent="0.2">
      <c r="Y344" s="56">
        <v>34706667</v>
      </c>
    </row>
    <row r="345" spans="25:25" x14ac:dyDescent="0.2">
      <c r="Y345" s="56">
        <v>34706667</v>
      </c>
    </row>
    <row r="346" spans="25:25" x14ac:dyDescent="0.2">
      <c r="Y346" s="56">
        <v>34706667</v>
      </c>
    </row>
    <row r="347" spans="25:25" x14ac:dyDescent="0.2">
      <c r="Y347" s="56">
        <v>34706667</v>
      </c>
    </row>
    <row r="348" spans="25:25" x14ac:dyDescent="0.2">
      <c r="Y348" s="56">
        <v>34706667</v>
      </c>
    </row>
    <row r="349" spans="25:25" x14ac:dyDescent="0.2">
      <c r="Y349" s="56">
        <v>34706667</v>
      </c>
    </row>
    <row r="350" spans="25:25" x14ac:dyDescent="0.2">
      <c r="Y350" s="56">
        <v>34706667</v>
      </c>
    </row>
    <row r="351" spans="25:25" x14ac:dyDescent="0.2">
      <c r="Y351" s="56">
        <v>34706667</v>
      </c>
    </row>
    <row r="352" spans="25:25" x14ac:dyDescent="0.2">
      <c r="Y352" s="56">
        <v>34706667</v>
      </c>
    </row>
    <row r="353" spans="25:25" x14ac:dyDescent="0.2">
      <c r="Y353" s="56">
        <v>34706667</v>
      </c>
    </row>
    <row r="354" spans="25:25" x14ac:dyDescent="0.2">
      <c r="Y354" s="56">
        <v>34706667</v>
      </c>
    </row>
    <row r="355" spans="25:25" x14ac:dyDescent="0.2">
      <c r="Y355" s="56">
        <v>34706667</v>
      </c>
    </row>
    <row r="356" spans="25:25" x14ac:dyDescent="0.2">
      <c r="Y356" s="56">
        <v>34706667</v>
      </c>
    </row>
    <row r="357" spans="25:25" x14ac:dyDescent="0.2">
      <c r="Y357" s="56">
        <v>34706667</v>
      </c>
    </row>
    <row r="358" spans="25:25" x14ac:dyDescent="0.2">
      <c r="Y358" s="56">
        <v>34706667</v>
      </c>
    </row>
    <row r="359" spans="25:25" x14ac:dyDescent="0.2">
      <c r="Y359" s="56">
        <v>34706667</v>
      </c>
    </row>
    <row r="360" spans="25:25" x14ac:dyDescent="0.2">
      <c r="Y360" s="56">
        <v>34706667</v>
      </c>
    </row>
    <row r="361" spans="25:25" x14ac:dyDescent="0.2">
      <c r="Y361" s="56">
        <v>34706667</v>
      </c>
    </row>
    <row r="362" spans="25:25" x14ac:dyDescent="0.2">
      <c r="Y362" s="56">
        <v>34706667</v>
      </c>
    </row>
    <row r="363" spans="25:25" x14ac:dyDescent="0.2">
      <c r="Y363" s="56">
        <v>34706667</v>
      </c>
    </row>
    <row r="364" spans="25:25" x14ac:dyDescent="0.2">
      <c r="Y364" s="56">
        <v>34706667</v>
      </c>
    </row>
    <row r="365" spans="25:25" x14ac:dyDescent="0.2">
      <c r="Y365" s="56">
        <v>34706667</v>
      </c>
    </row>
    <row r="366" spans="25:25" x14ac:dyDescent="0.2">
      <c r="Y366" s="56">
        <v>34706667</v>
      </c>
    </row>
    <row r="367" spans="25:25" x14ac:dyDescent="0.2">
      <c r="Y367" s="56">
        <v>34706667</v>
      </c>
    </row>
    <row r="368" spans="25:25" x14ac:dyDescent="0.2">
      <c r="Y368" s="56">
        <v>34706667</v>
      </c>
    </row>
    <row r="369" spans="25:25" x14ac:dyDescent="0.2">
      <c r="Y369" s="56">
        <v>34706667</v>
      </c>
    </row>
    <row r="370" spans="25:25" x14ac:dyDescent="0.2">
      <c r="Y370" s="56">
        <v>34706667</v>
      </c>
    </row>
    <row r="371" spans="25:25" x14ac:dyDescent="0.2">
      <c r="Y371" s="56">
        <v>34706667</v>
      </c>
    </row>
    <row r="372" spans="25:25" x14ac:dyDescent="0.2">
      <c r="Y372" s="56">
        <v>34706667</v>
      </c>
    </row>
    <row r="373" spans="25:25" x14ac:dyDescent="0.2">
      <c r="Y373" s="56">
        <v>34706667</v>
      </c>
    </row>
    <row r="374" spans="25:25" x14ac:dyDescent="0.2">
      <c r="Y374" s="56">
        <v>34706667</v>
      </c>
    </row>
    <row r="375" spans="25:25" x14ac:dyDescent="0.2">
      <c r="Y375" s="56">
        <v>34706667</v>
      </c>
    </row>
    <row r="376" spans="25:25" x14ac:dyDescent="0.2">
      <c r="Y376" s="56">
        <v>34706667</v>
      </c>
    </row>
    <row r="377" spans="25:25" x14ac:dyDescent="0.2">
      <c r="Y377" s="56">
        <v>34706667</v>
      </c>
    </row>
    <row r="378" spans="25:25" x14ac:dyDescent="0.2">
      <c r="Y378" s="56">
        <v>34706667</v>
      </c>
    </row>
    <row r="379" spans="25:25" x14ac:dyDescent="0.2">
      <c r="Y379" s="56">
        <v>34706667</v>
      </c>
    </row>
    <row r="380" spans="25:25" x14ac:dyDescent="0.2">
      <c r="Y380" s="56">
        <v>34706667</v>
      </c>
    </row>
    <row r="381" spans="25:25" x14ac:dyDescent="0.2">
      <c r="Y381" s="56">
        <v>34706667</v>
      </c>
    </row>
    <row r="382" spans="25:25" x14ac:dyDescent="0.2">
      <c r="Y382" s="56">
        <v>34706667</v>
      </c>
    </row>
    <row r="383" spans="25:25" x14ac:dyDescent="0.2">
      <c r="Y383" s="56">
        <v>34706667</v>
      </c>
    </row>
    <row r="384" spans="25:25" x14ac:dyDescent="0.2">
      <c r="Y384" s="56">
        <v>34706667</v>
      </c>
    </row>
    <row r="385" spans="25:25" x14ac:dyDescent="0.2">
      <c r="Y385" s="56">
        <v>34706667</v>
      </c>
    </row>
    <row r="386" spans="25:25" x14ac:dyDescent="0.2">
      <c r="Y386" s="56">
        <v>34706667</v>
      </c>
    </row>
    <row r="387" spans="25:25" x14ac:dyDescent="0.2">
      <c r="Y387" s="56">
        <v>34706667</v>
      </c>
    </row>
    <row r="388" spans="25:25" x14ac:dyDescent="0.2">
      <c r="Y388" s="56">
        <v>34706667</v>
      </c>
    </row>
    <row r="389" spans="25:25" x14ac:dyDescent="0.2">
      <c r="Y389" s="56">
        <v>34706667</v>
      </c>
    </row>
    <row r="390" spans="25:25" x14ac:dyDescent="0.2">
      <c r="Y390" s="56">
        <v>34706667</v>
      </c>
    </row>
    <row r="391" spans="25:25" x14ac:dyDescent="0.2">
      <c r="Y391" s="56">
        <v>34706667</v>
      </c>
    </row>
    <row r="392" spans="25:25" x14ac:dyDescent="0.2">
      <c r="Y392" s="56">
        <v>34706667</v>
      </c>
    </row>
    <row r="393" spans="25:25" x14ac:dyDescent="0.2">
      <c r="Y393" s="56">
        <v>34706667</v>
      </c>
    </row>
    <row r="394" spans="25:25" x14ac:dyDescent="0.2">
      <c r="Y394" s="56">
        <v>34706667</v>
      </c>
    </row>
    <row r="395" spans="25:25" x14ac:dyDescent="0.2">
      <c r="Y395" s="56">
        <v>34706667</v>
      </c>
    </row>
    <row r="396" spans="25:25" x14ac:dyDescent="0.2">
      <c r="Y396" s="56">
        <v>34706667</v>
      </c>
    </row>
    <row r="397" spans="25:25" x14ac:dyDescent="0.2">
      <c r="Y397" s="56">
        <v>34706667</v>
      </c>
    </row>
    <row r="398" spans="25:25" x14ac:dyDescent="0.2">
      <c r="Y398" s="56">
        <v>34706667</v>
      </c>
    </row>
    <row r="399" spans="25:25" x14ac:dyDescent="0.2">
      <c r="Y399" s="56">
        <v>34706667</v>
      </c>
    </row>
    <row r="400" spans="25:25" x14ac:dyDescent="0.2">
      <c r="Y400" s="56">
        <v>34706667</v>
      </c>
    </row>
    <row r="401" spans="25:25" x14ac:dyDescent="0.2">
      <c r="Y401" s="56">
        <v>34706667</v>
      </c>
    </row>
    <row r="402" spans="25:25" x14ac:dyDescent="0.2">
      <c r="Y402" s="56">
        <v>34706667</v>
      </c>
    </row>
    <row r="403" spans="25:25" x14ac:dyDescent="0.2">
      <c r="Y403" s="56">
        <v>34706667</v>
      </c>
    </row>
    <row r="404" spans="25:25" x14ac:dyDescent="0.2">
      <c r="Y404" s="56">
        <v>34706667</v>
      </c>
    </row>
    <row r="405" spans="25:25" x14ac:dyDescent="0.2">
      <c r="Y405" s="56">
        <v>34706667</v>
      </c>
    </row>
    <row r="406" spans="25:25" x14ac:dyDescent="0.2">
      <c r="Y406" s="56">
        <v>34706667</v>
      </c>
    </row>
    <row r="407" spans="25:25" x14ac:dyDescent="0.2">
      <c r="Y407" s="57">
        <v>34706667</v>
      </c>
    </row>
    <row r="408" spans="25:25" x14ac:dyDescent="0.2">
      <c r="Y408" s="57">
        <v>34706667</v>
      </c>
    </row>
    <row r="409" spans="25:25" x14ac:dyDescent="0.2">
      <c r="Y409" s="57">
        <v>34706667</v>
      </c>
    </row>
    <row r="410" spans="25:25" x14ac:dyDescent="0.2">
      <c r="Y410" s="56">
        <v>34706667</v>
      </c>
    </row>
  </sheetData>
  <mergeCells count="25">
    <mergeCell ref="A1:Q1"/>
    <mergeCell ref="A2:Q2"/>
    <mergeCell ref="A3:Q3"/>
    <mergeCell ref="B5:Q5"/>
    <mergeCell ref="M6:M7"/>
    <mergeCell ref="Q6:Q7"/>
    <mergeCell ref="A7:B7"/>
    <mergeCell ref="J7:K7"/>
    <mergeCell ref="A8:B17"/>
    <mergeCell ref="D8:D17"/>
    <mergeCell ref="H8:I8"/>
    <mergeCell ref="J8:K8"/>
    <mergeCell ref="J9:K9"/>
    <mergeCell ref="J10:K10"/>
    <mergeCell ref="J15:K15"/>
    <mergeCell ref="J16:K16"/>
    <mergeCell ref="J17:K17"/>
    <mergeCell ref="J19:K19"/>
    <mergeCell ref="J18:K18"/>
    <mergeCell ref="U10:V10"/>
    <mergeCell ref="J11:K11"/>
    <mergeCell ref="J12:K12"/>
    <mergeCell ref="S12:T12"/>
    <mergeCell ref="J13:K13"/>
    <mergeCell ref="J14:K14"/>
  </mergeCells>
  <pageMargins left="0.39" right="0.39" top="0.39" bottom="0.39" header="0" footer="0"/>
  <pageSetup scale="7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view="pageBreakPreview" topLeftCell="A4" zoomScale="115" zoomScaleNormal="100" zoomScaleSheetLayoutView="115" workbookViewId="0">
      <selection activeCell="F26" sqref="F2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21.75" customHeight="1" x14ac:dyDescent="0.2">
      <c r="A2" s="83" t="s">
        <v>207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ht="14.45" customHeight="1" x14ac:dyDescent="0.2"/>
    <row r="5" spans="1:10" ht="14.45" customHeight="1" x14ac:dyDescent="0.2">
      <c r="A5" s="1" t="s">
        <v>265</v>
      </c>
      <c r="B5" s="85" t="s">
        <v>266</v>
      </c>
      <c r="C5" s="85"/>
      <c r="D5" s="85"/>
      <c r="E5" s="85"/>
      <c r="F5" s="85"/>
      <c r="G5" s="85"/>
      <c r="H5" s="85"/>
      <c r="I5" s="85"/>
      <c r="J5" s="85"/>
    </row>
    <row r="6" spans="1:10" ht="14.45" customHeight="1" x14ac:dyDescent="0.2">
      <c r="D6" s="86" t="s">
        <v>226</v>
      </c>
      <c r="E6" s="86"/>
      <c r="F6" s="86"/>
      <c r="H6" s="86" t="s">
        <v>227</v>
      </c>
      <c r="I6" s="86"/>
      <c r="J6" s="86"/>
    </row>
    <row r="7" spans="1:10" ht="36.4" customHeight="1" x14ac:dyDescent="0.2">
      <c r="A7" s="86" t="s">
        <v>267</v>
      </c>
      <c r="B7" s="86"/>
      <c r="D7" s="19" t="s">
        <v>268</v>
      </c>
      <c r="E7" s="3"/>
      <c r="F7" s="19" t="s">
        <v>269</v>
      </c>
      <c r="H7" s="19" t="s">
        <v>268</v>
      </c>
      <c r="I7" s="3"/>
      <c r="J7" s="19" t="s">
        <v>269</v>
      </c>
    </row>
    <row r="8" spans="1:10" ht="21.75" customHeight="1" x14ac:dyDescent="0.2">
      <c r="A8" s="88" t="s">
        <v>354</v>
      </c>
      <c r="B8" s="88"/>
      <c r="D8" s="6">
        <v>34479</v>
      </c>
      <c r="F8" s="44">
        <f>D8/$D$21</f>
        <v>6.3088237444611354E-8</v>
      </c>
      <c r="H8" s="6">
        <v>4573137</v>
      </c>
      <c r="J8" s="44">
        <f>H8/$H$21</f>
        <v>1.3417632015800366E-6</v>
      </c>
    </row>
    <row r="9" spans="1:10" ht="21.75" customHeight="1" x14ac:dyDescent="0.2">
      <c r="A9" s="90" t="s">
        <v>335</v>
      </c>
      <c r="B9" s="90"/>
      <c r="D9" s="24">
        <v>56572438833</v>
      </c>
      <c r="F9" s="40">
        <f t="shared" ref="F9:F20" si="0">D9/$D$21</f>
        <v>0.10351389117773301</v>
      </c>
      <c r="H9" s="24">
        <v>577911616207</v>
      </c>
      <c r="J9" s="40">
        <f t="shared" ref="J9:J21" si="1">H9/$H$21</f>
        <v>0.16955987550606896</v>
      </c>
    </row>
    <row r="10" spans="1:10" ht="21.75" customHeight="1" x14ac:dyDescent="0.2">
      <c r="A10" s="90" t="s">
        <v>336</v>
      </c>
      <c r="B10" s="90"/>
      <c r="D10" s="24">
        <v>48640720082</v>
      </c>
      <c r="F10" s="40">
        <f t="shared" si="0"/>
        <v>8.9000762725429741E-2</v>
      </c>
      <c r="H10" s="24">
        <v>167517483039</v>
      </c>
      <c r="J10" s="40">
        <f t="shared" si="1"/>
        <v>4.9149805563016832E-2</v>
      </c>
    </row>
    <row r="11" spans="1:10" ht="21.75" customHeight="1" x14ac:dyDescent="0.2">
      <c r="A11" s="90" t="s">
        <v>355</v>
      </c>
      <c r="B11" s="90"/>
      <c r="D11" s="9">
        <v>4135342</v>
      </c>
      <c r="F11" s="40">
        <f t="shared" si="0"/>
        <v>7.5666764700447813E-6</v>
      </c>
      <c r="H11" s="9">
        <v>4623940</v>
      </c>
      <c r="J11" s="40">
        <f t="shared" si="1"/>
        <v>1.3566688551674691E-6</v>
      </c>
    </row>
    <row r="12" spans="1:10" ht="21.75" customHeight="1" x14ac:dyDescent="0.2">
      <c r="A12" s="90" t="s">
        <v>356</v>
      </c>
      <c r="B12" s="90"/>
      <c r="D12" s="9">
        <v>198977</v>
      </c>
      <c r="F12" s="40">
        <f t="shared" si="0"/>
        <v>3.6407982313919876E-7</v>
      </c>
      <c r="H12" s="24">
        <v>181471941504</v>
      </c>
      <c r="J12" s="40">
        <f t="shared" si="1"/>
        <v>5.3244058340992662E-2</v>
      </c>
    </row>
    <row r="13" spans="1:10" ht="21.75" customHeight="1" x14ac:dyDescent="0.2">
      <c r="A13" s="90" t="s">
        <v>357</v>
      </c>
      <c r="B13" s="90"/>
      <c r="D13" s="24">
        <v>266997644635</v>
      </c>
      <c r="F13" s="40">
        <f t="shared" si="0"/>
        <v>0.4885411642415628</v>
      </c>
      <c r="H13" s="24">
        <v>1303471857426</v>
      </c>
      <c r="J13" s="40">
        <f t="shared" si="1"/>
        <v>0.38244001275041328</v>
      </c>
    </row>
    <row r="14" spans="1:10" ht="21.75" customHeight="1" x14ac:dyDescent="0.2">
      <c r="A14" s="90" t="s">
        <v>339</v>
      </c>
      <c r="B14" s="90"/>
      <c r="D14" s="9">
        <v>6381393</v>
      </c>
      <c r="F14" s="40">
        <f t="shared" si="0"/>
        <v>1.1676406995892595E-5</v>
      </c>
      <c r="H14" s="9">
        <v>22713628</v>
      </c>
      <c r="J14" s="40">
        <f t="shared" si="1"/>
        <v>6.6642023243077923E-6</v>
      </c>
    </row>
    <row r="15" spans="1:10" ht="21.75" customHeight="1" x14ac:dyDescent="0.2">
      <c r="A15" s="90" t="s">
        <v>358</v>
      </c>
      <c r="B15" s="90"/>
      <c r="D15" s="24">
        <v>19756189599</v>
      </c>
      <c r="F15" s="40">
        <f t="shared" si="0"/>
        <v>3.6149052478971933E-2</v>
      </c>
      <c r="H15" s="24">
        <v>633806003328</v>
      </c>
      <c r="J15" s="40">
        <f t="shared" si="1"/>
        <v>0.18595934742519732</v>
      </c>
    </row>
    <row r="16" spans="1:10" ht="21.75" customHeight="1" x14ac:dyDescent="0.2">
      <c r="A16" s="90" t="s">
        <v>359</v>
      </c>
      <c r="B16" s="90"/>
      <c r="D16" s="9">
        <v>1218195</v>
      </c>
      <c r="F16" s="40">
        <f t="shared" si="0"/>
        <v>2.2290024482681729E-6</v>
      </c>
      <c r="H16" s="9">
        <v>9448604</v>
      </c>
      <c r="J16" s="40">
        <f t="shared" si="1"/>
        <v>2.7722303428700998E-6</v>
      </c>
    </row>
    <row r="17" spans="1:10" ht="21.75" customHeight="1" x14ac:dyDescent="0.2">
      <c r="A17" s="90" t="s">
        <v>341</v>
      </c>
      <c r="B17" s="90"/>
      <c r="D17" s="24">
        <v>66148</v>
      </c>
      <c r="F17" s="40">
        <f t="shared" si="0"/>
        <v>1.2103485398318258E-7</v>
      </c>
      <c r="H17" s="24">
        <v>1859654</v>
      </c>
      <c r="J17" s="40">
        <f t="shared" si="1"/>
        <v>5.4562443785767214E-7</v>
      </c>
    </row>
    <row r="18" spans="1:10" ht="21.75" customHeight="1" x14ac:dyDescent="0.2">
      <c r="A18" s="90" t="s">
        <v>360</v>
      </c>
      <c r="B18" s="90"/>
      <c r="D18" s="24">
        <v>85999986723</v>
      </c>
      <c r="F18" s="40">
        <f t="shared" si="0"/>
        <v>0.1573591920477406</v>
      </c>
      <c r="H18" s="24">
        <v>398304202536</v>
      </c>
      <c r="J18" s="40">
        <f t="shared" si="1"/>
        <v>0.11686287159065795</v>
      </c>
    </row>
    <row r="19" spans="1:10" ht="21.75" customHeight="1" x14ac:dyDescent="0.2">
      <c r="A19" s="90" t="s">
        <v>361</v>
      </c>
      <c r="B19" s="90"/>
      <c r="D19" s="24">
        <v>19083</v>
      </c>
      <c r="F19" s="40">
        <f t="shared" si="0"/>
        <v>3.4917278202834146E-8</v>
      </c>
      <c r="H19" s="24">
        <v>42740037884</v>
      </c>
      <c r="J19" s="40">
        <f t="shared" si="1"/>
        <v>1.2539972029459841E-2</v>
      </c>
    </row>
    <row r="20" spans="1:10" ht="21.75" customHeight="1" x14ac:dyDescent="0.2">
      <c r="A20" s="90" t="s">
        <v>362</v>
      </c>
      <c r="B20" s="90"/>
      <c r="D20" s="24">
        <v>68541227602</v>
      </c>
      <c r="F20" s="40">
        <f t="shared" si="0"/>
        <v>0.12541388212245499</v>
      </c>
      <c r="H20" s="24">
        <v>103037723332</v>
      </c>
      <c r="J20" s="40">
        <f t="shared" si="1"/>
        <v>3.0231376305031393E-2</v>
      </c>
    </row>
    <row r="21" spans="1:10" ht="21.75" customHeight="1" thickBot="1" x14ac:dyDescent="0.25">
      <c r="A21" s="94" t="s">
        <v>76</v>
      </c>
      <c r="B21" s="94"/>
      <c r="D21" s="16">
        <v>546520261091</v>
      </c>
      <c r="F21" s="82">
        <f>SUM(F8:F20)</f>
        <v>1</v>
      </c>
      <c r="H21" s="16">
        <v>3408304084219</v>
      </c>
      <c r="J21" s="42">
        <f t="shared" si="1"/>
        <v>1</v>
      </c>
    </row>
    <row r="22" spans="1:10" ht="13.5" thickTop="1" x14ac:dyDescent="0.2"/>
  </sheetData>
  <autoFilter ref="A7:J21" xr:uid="{00000000-0001-0000-0C00-000000000000}">
    <filterColumn colId="0" showButton="0"/>
  </autoFilter>
  <mergeCells count="21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15" zoomScaleNormal="100" zoomScaleSheetLayoutView="115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83" t="s">
        <v>0</v>
      </c>
      <c r="B1" s="83"/>
      <c r="C1" s="83"/>
      <c r="D1" s="83"/>
      <c r="E1" s="83"/>
      <c r="F1" s="83"/>
    </row>
    <row r="2" spans="1:6" ht="21.75" customHeight="1" x14ac:dyDescent="0.2">
      <c r="A2" s="83" t="s">
        <v>207</v>
      </c>
      <c r="B2" s="83"/>
      <c r="C2" s="83"/>
      <c r="D2" s="83"/>
      <c r="E2" s="83"/>
      <c r="F2" s="83"/>
    </row>
    <row r="3" spans="1:6" ht="21.75" customHeight="1" x14ac:dyDescent="0.2">
      <c r="A3" s="83" t="s">
        <v>2</v>
      </c>
      <c r="B3" s="83"/>
      <c r="C3" s="83"/>
      <c r="D3" s="83"/>
      <c r="E3" s="83"/>
      <c r="F3" s="83"/>
    </row>
    <row r="4" spans="1:6" ht="14.45" customHeight="1" x14ac:dyDescent="0.2"/>
    <row r="5" spans="1:6" ht="29.1" customHeight="1" x14ac:dyDescent="0.2">
      <c r="A5" s="1" t="s">
        <v>270</v>
      </c>
      <c r="B5" s="85" t="s">
        <v>222</v>
      </c>
      <c r="C5" s="85"/>
      <c r="D5" s="85"/>
      <c r="E5" s="85"/>
      <c r="F5" s="85"/>
    </row>
    <row r="6" spans="1:6" ht="14.45" customHeight="1" x14ac:dyDescent="0.2">
      <c r="D6" s="2" t="s">
        <v>226</v>
      </c>
      <c r="F6" s="2" t="s">
        <v>9</v>
      </c>
    </row>
    <row r="7" spans="1:6" ht="14.45" customHeight="1" x14ac:dyDescent="0.2">
      <c r="A7" s="86" t="s">
        <v>222</v>
      </c>
      <c r="B7" s="86"/>
      <c r="D7" s="4" t="s">
        <v>204</v>
      </c>
      <c r="F7" s="4" t="s">
        <v>204</v>
      </c>
    </row>
    <row r="8" spans="1:6" ht="21.75" customHeight="1" x14ac:dyDescent="0.2">
      <c r="A8" s="88" t="s">
        <v>222</v>
      </c>
      <c r="B8" s="88"/>
      <c r="D8" s="6">
        <v>0</v>
      </c>
      <c r="F8" s="6">
        <v>57669524</v>
      </c>
    </row>
    <row r="9" spans="1:6" ht="21.75" customHeight="1" x14ac:dyDescent="0.2">
      <c r="A9" s="90" t="s">
        <v>271</v>
      </c>
      <c r="B9" s="90"/>
      <c r="D9" s="9">
        <v>0</v>
      </c>
      <c r="F9" s="9">
        <v>851917441</v>
      </c>
    </row>
    <row r="10" spans="1:6" ht="21.75" customHeight="1" x14ac:dyDescent="0.2">
      <c r="A10" s="92" t="s">
        <v>272</v>
      </c>
      <c r="B10" s="92"/>
      <c r="D10" s="13">
        <v>1092127909</v>
      </c>
      <c r="F10" s="13">
        <v>1158442697</v>
      </c>
    </row>
    <row r="11" spans="1:6" ht="21.75" customHeight="1" x14ac:dyDescent="0.2">
      <c r="A11" s="94" t="s">
        <v>76</v>
      </c>
      <c r="B11" s="94"/>
      <c r="D11" s="16">
        <v>1092127909</v>
      </c>
      <c r="F11" s="16">
        <v>2068029662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9"/>
  <sheetViews>
    <sheetView rightToLeft="1" view="pageBreakPreview" topLeftCell="A10" zoomScaleNormal="100" zoomScaleSheetLayoutView="100" workbookViewId="0">
      <selection activeCell="O33" sqref="O3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21.75" customHeight="1" x14ac:dyDescent="0.2">
      <c r="A2" s="83" t="s">
        <v>207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19" ht="14.45" customHeight="1" x14ac:dyDescent="0.2"/>
    <row r="5" spans="1:19" ht="14.45" customHeight="1" x14ac:dyDescent="0.2">
      <c r="A5" s="85" t="s">
        <v>229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19" ht="14.45" customHeight="1" x14ac:dyDescent="0.2">
      <c r="A6" s="86" t="s">
        <v>78</v>
      </c>
      <c r="C6" s="86" t="s">
        <v>273</v>
      </c>
      <c r="D6" s="86"/>
      <c r="E6" s="86"/>
      <c r="F6" s="86"/>
      <c r="G6" s="86"/>
      <c r="I6" s="86" t="s">
        <v>226</v>
      </c>
      <c r="J6" s="86"/>
      <c r="K6" s="86"/>
      <c r="L6" s="86"/>
      <c r="M6" s="86"/>
      <c r="O6" s="86" t="s">
        <v>227</v>
      </c>
      <c r="P6" s="86"/>
      <c r="Q6" s="86"/>
      <c r="R6" s="86"/>
      <c r="S6" s="86"/>
    </row>
    <row r="7" spans="1:19" ht="29.1" customHeight="1" x14ac:dyDescent="0.2">
      <c r="A7" s="86"/>
      <c r="C7" s="19" t="s">
        <v>274</v>
      </c>
      <c r="D7" s="3"/>
      <c r="E7" s="19" t="s">
        <v>275</v>
      </c>
      <c r="F7" s="3"/>
      <c r="G7" s="19" t="s">
        <v>276</v>
      </c>
      <c r="I7" s="19" t="s">
        <v>277</v>
      </c>
      <c r="J7" s="3"/>
      <c r="K7" s="19" t="s">
        <v>278</v>
      </c>
      <c r="L7" s="3"/>
      <c r="M7" s="19" t="s">
        <v>279</v>
      </c>
      <c r="O7" s="19" t="s">
        <v>277</v>
      </c>
      <c r="P7" s="3"/>
      <c r="Q7" s="19" t="s">
        <v>278</v>
      </c>
      <c r="R7" s="3"/>
      <c r="S7" s="19" t="s">
        <v>279</v>
      </c>
    </row>
    <row r="8" spans="1:19" ht="21.75" customHeight="1" x14ac:dyDescent="0.2">
      <c r="A8" s="5" t="s">
        <v>44</v>
      </c>
      <c r="C8" s="5" t="s">
        <v>280</v>
      </c>
      <c r="E8" s="6">
        <v>3200000</v>
      </c>
      <c r="G8" s="6">
        <v>1840</v>
      </c>
      <c r="I8" s="6">
        <v>0</v>
      </c>
      <c r="K8" s="6">
        <v>0</v>
      </c>
      <c r="M8" s="6">
        <v>0</v>
      </c>
      <c r="O8" s="6">
        <v>5888000000</v>
      </c>
      <c r="Q8" s="6">
        <v>0</v>
      </c>
      <c r="S8" s="6">
        <v>5888000000</v>
      </c>
    </row>
    <row r="9" spans="1:19" ht="21.75" customHeight="1" x14ac:dyDescent="0.2">
      <c r="A9" s="8" t="s">
        <v>45</v>
      </c>
      <c r="C9" s="8" t="s">
        <v>281</v>
      </c>
      <c r="E9" s="9">
        <v>4400000</v>
      </c>
      <c r="G9" s="9">
        <v>1500</v>
      </c>
      <c r="I9" s="9">
        <v>0</v>
      </c>
      <c r="K9" s="9">
        <v>0</v>
      </c>
      <c r="M9" s="9">
        <v>0</v>
      </c>
      <c r="O9" s="9">
        <v>6600000000</v>
      </c>
      <c r="Q9" s="9">
        <v>0</v>
      </c>
      <c r="S9" s="9">
        <v>6600000000</v>
      </c>
    </row>
    <row r="10" spans="1:19" ht="21.75" customHeight="1" x14ac:dyDescent="0.2">
      <c r="A10" s="8" t="s">
        <v>65</v>
      </c>
      <c r="C10" s="8" t="s">
        <v>7</v>
      </c>
      <c r="E10" s="9">
        <v>38525000</v>
      </c>
      <c r="G10" s="9">
        <v>450</v>
      </c>
      <c r="I10" s="9">
        <v>17336250000</v>
      </c>
      <c r="K10" s="9">
        <v>291856061</v>
      </c>
      <c r="M10" s="9">
        <v>17044393939</v>
      </c>
      <c r="O10" s="9">
        <v>17336250000</v>
      </c>
      <c r="Q10" s="9">
        <v>291856061</v>
      </c>
      <c r="S10" s="9">
        <v>17044393939</v>
      </c>
    </row>
    <row r="11" spans="1:19" ht="21.75" customHeight="1" x14ac:dyDescent="0.2">
      <c r="A11" s="8" t="s">
        <v>31</v>
      </c>
      <c r="C11" s="8" t="s">
        <v>282</v>
      </c>
      <c r="E11" s="9">
        <v>1000000</v>
      </c>
      <c r="G11" s="9">
        <v>6928</v>
      </c>
      <c r="I11" s="9">
        <v>0</v>
      </c>
      <c r="K11" s="9">
        <v>0</v>
      </c>
      <c r="M11" s="9">
        <v>0</v>
      </c>
      <c r="O11" s="9">
        <v>6928000000</v>
      </c>
      <c r="Q11" s="9">
        <v>198206254</v>
      </c>
      <c r="S11" s="9">
        <v>6729793746</v>
      </c>
    </row>
    <row r="12" spans="1:19" ht="21.75" customHeight="1" x14ac:dyDescent="0.2">
      <c r="A12" s="8" t="s">
        <v>24</v>
      </c>
      <c r="C12" s="8" t="s">
        <v>280</v>
      </c>
      <c r="E12" s="9">
        <v>5119599</v>
      </c>
      <c r="G12" s="9">
        <v>740</v>
      </c>
      <c r="I12" s="9">
        <v>0</v>
      </c>
      <c r="K12" s="9">
        <v>0</v>
      </c>
      <c r="M12" s="9">
        <v>0</v>
      </c>
      <c r="O12" s="9">
        <v>3788503260</v>
      </c>
      <c r="Q12" s="9">
        <v>41067786</v>
      </c>
      <c r="S12" s="9">
        <v>3747435474</v>
      </c>
    </row>
    <row r="13" spans="1:19" ht="21.75" customHeight="1" x14ac:dyDescent="0.2">
      <c r="A13" s="8" t="s">
        <v>237</v>
      </c>
      <c r="C13" s="8" t="s">
        <v>283</v>
      </c>
      <c r="E13" s="9">
        <v>5417095</v>
      </c>
      <c r="G13" s="9">
        <v>200</v>
      </c>
      <c r="I13" s="9">
        <v>0</v>
      </c>
      <c r="K13" s="9">
        <v>0</v>
      </c>
      <c r="M13" s="9">
        <v>0</v>
      </c>
      <c r="O13" s="9">
        <v>1083419000</v>
      </c>
      <c r="Q13" s="9">
        <v>0</v>
      </c>
      <c r="S13" s="9">
        <v>1083419000</v>
      </c>
    </row>
    <row r="14" spans="1:19" ht="21.75" customHeight="1" x14ac:dyDescent="0.2">
      <c r="A14" s="8" t="s">
        <v>62</v>
      </c>
      <c r="C14" s="8" t="s">
        <v>284</v>
      </c>
      <c r="E14" s="9">
        <v>20376796</v>
      </c>
      <c r="G14" s="9">
        <v>82</v>
      </c>
      <c r="I14" s="9">
        <v>1670897272</v>
      </c>
      <c r="K14" s="9">
        <v>108110586</v>
      </c>
      <c r="M14" s="9">
        <v>1562786686</v>
      </c>
      <c r="O14" s="9">
        <v>1670897272</v>
      </c>
      <c r="Q14" s="9">
        <v>108110586</v>
      </c>
      <c r="S14" s="9">
        <v>1562786686</v>
      </c>
    </row>
    <row r="15" spans="1:19" ht="21.75" customHeight="1" x14ac:dyDescent="0.2">
      <c r="A15" s="8" t="s">
        <v>30</v>
      </c>
      <c r="C15" s="8" t="s">
        <v>285</v>
      </c>
      <c r="E15" s="9">
        <v>3720858</v>
      </c>
      <c r="G15" s="9">
        <v>1100</v>
      </c>
      <c r="I15" s="9">
        <v>0</v>
      </c>
      <c r="K15" s="9">
        <v>0</v>
      </c>
      <c r="M15" s="9">
        <v>0</v>
      </c>
      <c r="O15" s="9">
        <v>4092943800</v>
      </c>
      <c r="Q15" s="9">
        <v>0</v>
      </c>
      <c r="S15" s="9">
        <v>4092943800</v>
      </c>
    </row>
    <row r="16" spans="1:19" ht="21.75" customHeight="1" x14ac:dyDescent="0.2">
      <c r="A16" s="8" t="s">
        <v>20</v>
      </c>
      <c r="C16" s="8" t="s">
        <v>7</v>
      </c>
      <c r="E16" s="9">
        <v>80055229</v>
      </c>
      <c r="G16" s="9">
        <v>46</v>
      </c>
      <c r="I16" s="9">
        <v>3682540534</v>
      </c>
      <c r="K16" s="9">
        <v>0</v>
      </c>
      <c r="M16" s="9">
        <v>3682540534</v>
      </c>
      <c r="O16" s="9">
        <v>3682540534</v>
      </c>
      <c r="Q16" s="9">
        <v>0</v>
      </c>
      <c r="S16" s="9">
        <v>3682540534</v>
      </c>
    </row>
    <row r="17" spans="1:19" ht="21.75" customHeight="1" x14ac:dyDescent="0.2">
      <c r="A17" s="8" t="s">
        <v>23</v>
      </c>
      <c r="C17" s="8" t="s">
        <v>7</v>
      </c>
      <c r="E17" s="9">
        <v>73604381</v>
      </c>
      <c r="G17" s="9">
        <v>120</v>
      </c>
      <c r="I17" s="9">
        <v>0</v>
      </c>
      <c r="K17" s="9">
        <v>0</v>
      </c>
      <c r="M17" s="9">
        <v>0</v>
      </c>
      <c r="O17" s="9">
        <v>8832525720</v>
      </c>
      <c r="Q17" s="9">
        <v>0</v>
      </c>
      <c r="S17" s="9">
        <v>8832525720</v>
      </c>
    </row>
    <row r="18" spans="1:19" ht="21.75" customHeight="1" x14ac:dyDescent="0.2">
      <c r="A18" s="8" t="s">
        <v>25</v>
      </c>
      <c r="C18" s="8" t="s">
        <v>286</v>
      </c>
      <c r="E18" s="9">
        <v>8000000</v>
      </c>
      <c r="G18" s="9">
        <v>1189</v>
      </c>
      <c r="I18" s="9">
        <v>9512000000</v>
      </c>
      <c r="K18" s="9">
        <v>546525500</v>
      </c>
      <c r="M18" s="9">
        <v>8965474500</v>
      </c>
      <c r="O18" s="9">
        <v>9512000000</v>
      </c>
      <c r="Q18" s="9">
        <v>546525500</v>
      </c>
      <c r="S18" s="9">
        <v>8965474500</v>
      </c>
    </row>
    <row r="19" spans="1:19" ht="21.75" customHeight="1" x14ac:dyDescent="0.2">
      <c r="A19" s="8" t="s">
        <v>32</v>
      </c>
      <c r="C19" s="8" t="s">
        <v>287</v>
      </c>
      <c r="E19" s="9">
        <v>3109557</v>
      </c>
      <c r="G19" s="9">
        <v>487</v>
      </c>
      <c r="I19" s="9">
        <v>0</v>
      </c>
      <c r="K19" s="9">
        <v>0</v>
      </c>
      <c r="M19" s="9">
        <v>0</v>
      </c>
      <c r="O19" s="9">
        <v>1514354259</v>
      </c>
      <c r="Q19" s="9">
        <v>51113215</v>
      </c>
      <c r="S19" s="9">
        <v>1463241044</v>
      </c>
    </row>
    <row r="20" spans="1:19" ht="21.75" customHeight="1" x14ac:dyDescent="0.2">
      <c r="A20" s="8" t="s">
        <v>26</v>
      </c>
      <c r="C20" s="8" t="s">
        <v>288</v>
      </c>
      <c r="E20" s="9">
        <v>19109034</v>
      </c>
      <c r="G20" s="9">
        <v>480</v>
      </c>
      <c r="I20" s="9">
        <v>9172336320</v>
      </c>
      <c r="K20" s="9">
        <v>390952040</v>
      </c>
      <c r="M20" s="9">
        <v>8781384280</v>
      </c>
      <c r="O20" s="9">
        <v>9172336320</v>
      </c>
      <c r="Q20" s="9">
        <v>390952040</v>
      </c>
      <c r="S20" s="9">
        <v>8781384280</v>
      </c>
    </row>
    <row r="21" spans="1:19" ht="21.75" customHeight="1" x14ac:dyDescent="0.2">
      <c r="A21" s="8" t="s">
        <v>33</v>
      </c>
      <c r="C21" s="8" t="s">
        <v>289</v>
      </c>
      <c r="E21" s="9">
        <v>83535415</v>
      </c>
      <c r="G21" s="9">
        <v>540</v>
      </c>
      <c r="I21" s="9">
        <v>0</v>
      </c>
      <c r="K21" s="9">
        <v>0</v>
      </c>
      <c r="M21" s="9">
        <v>0</v>
      </c>
      <c r="O21" s="9">
        <v>45109124100</v>
      </c>
      <c r="Q21" s="9">
        <v>0</v>
      </c>
      <c r="S21" s="9">
        <v>45109124100</v>
      </c>
    </row>
    <row r="22" spans="1:19" ht="21.75" customHeight="1" x14ac:dyDescent="0.2">
      <c r="A22" s="8" t="s">
        <v>28</v>
      </c>
      <c r="C22" s="8" t="s">
        <v>7</v>
      </c>
      <c r="E22" s="9">
        <v>987986</v>
      </c>
      <c r="G22" s="9">
        <v>4500</v>
      </c>
      <c r="I22" s="9">
        <v>0</v>
      </c>
      <c r="K22" s="9">
        <v>0</v>
      </c>
      <c r="M22" s="9">
        <v>0</v>
      </c>
      <c r="O22" s="9">
        <v>4445937000</v>
      </c>
      <c r="Q22" s="9">
        <v>109886218</v>
      </c>
      <c r="S22" s="9">
        <v>4336050782</v>
      </c>
    </row>
    <row r="23" spans="1:19" ht="21.75" customHeight="1" x14ac:dyDescent="0.2">
      <c r="A23" s="8" t="s">
        <v>34</v>
      </c>
      <c r="C23" s="8" t="s">
        <v>290</v>
      </c>
      <c r="E23" s="9">
        <v>1747</v>
      </c>
      <c r="G23" s="9">
        <v>1000</v>
      </c>
      <c r="I23" s="9">
        <v>0</v>
      </c>
      <c r="K23" s="9">
        <v>0</v>
      </c>
      <c r="M23" s="9">
        <v>0</v>
      </c>
      <c r="O23" s="9">
        <v>1747000</v>
      </c>
      <c r="Q23" s="9">
        <v>0</v>
      </c>
      <c r="S23" s="9">
        <v>1747000</v>
      </c>
    </row>
    <row r="24" spans="1:19" ht="21.75" customHeight="1" x14ac:dyDescent="0.2">
      <c r="A24" s="8" t="s">
        <v>27</v>
      </c>
      <c r="C24" s="8" t="s">
        <v>291</v>
      </c>
      <c r="E24" s="9">
        <v>980000</v>
      </c>
      <c r="G24" s="9">
        <v>6000</v>
      </c>
      <c r="I24" s="9">
        <v>0</v>
      </c>
      <c r="K24" s="9">
        <v>0</v>
      </c>
      <c r="M24" s="9">
        <v>0</v>
      </c>
      <c r="O24" s="9">
        <v>5880000000</v>
      </c>
      <c r="Q24" s="9">
        <v>149158879</v>
      </c>
      <c r="S24" s="9">
        <v>5730841121</v>
      </c>
    </row>
    <row r="25" spans="1:19" ht="21.75" customHeight="1" x14ac:dyDescent="0.2">
      <c r="A25" s="8" t="s">
        <v>35</v>
      </c>
      <c r="C25" s="8" t="s">
        <v>181</v>
      </c>
      <c r="E25" s="9">
        <v>1216959</v>
      </c>
      <c r="G25" s="9">
        <v>1875</v>
      </c>
      <c r="I25" s="9">
        <v>0</v>
      </c>
      <c r="K25" s="9">
        <v>0</v>
      </c>
      <c r="M25" s="9">
        <v>0</v>
      </c>
      <c r="O25" s="9">
        <v>2281798125</v>
      </c>
      <c r="Q25" s="9">
        <v>0</v>
      </c>
      <c r="S25" s="9">
        <v>2281798125</v>
      </c>
    </row>
    <row r="26" spans="1:19" ht="21.75" customHeight="1" x14ac:dyDescent="0.2">
      <c r="A26" s="8" t="s">
        <v>238</v>
      </c>
      <c r="C26" s="8" t="s">
        <v>292</v>
      </c>
      <c r="E26" s="9">
        <v>17190906</v>
      </c>
      <c r="G26" s="9">
        <v>116</v>
      </c>
      <c r="I26" s="9">
        <v>0</v>
      </c>
      <c r="K26" s="9">
        <v>0</v>
      </c>
      <c r="M26" s="9">
        <v>0</v>
      </c>
      <c r="O26" s="9">
        <v>1994145096</v>
      </c>
      <c r="Q26" s="9">
        <v>0</v>
      </c>
      <c r="S26" s="9">
        <v>1994145096</v>
      </c>
    </row>
    <row r="27" spans="1:19" ht="21.75" customHeight="1" x14ac:dyDescent="0.2">
      <c r="A27" s="8" t="s">
        <v>63</v>
      </c>
      <c r="C27" s="8" t="s">
        <v>293</v>
      </c>
      <c r="E27" s="9">
        <v>16859824</v>
      </c>
      <c r="G27" s="9">
        <v>850</v>
      </c>
      <c r="I27" s="9">
        <v>0</v>
      </c>
      <c r="K27" s="9">
        <v>0</v>
      </c>
      <c r="M27" s="9">
        <v>0</v>
      </c>
      <c r="O27" s="9">
        <v>14330850400</v>
      </c>
      <c r="Q27" s="9">
        <v>0</v>
      </c>
      <c r="S27" s="9">
        <v>14330850400</v>
      </c>
    </row>
    <row r="28" spans="1:19" ht="21.75" customHeight="1" x14ac:dyDescent="0.2">
      <c r="A28" s="11" t="s">
        <v>19</v>
      </c>
      <c r="C28" s="11" t="s">
        <v>280</v>
      </c>
      <c r="E28" s="13">
        <v>1675000</v>
      </c>
      <c r="G28" s="13">
        <v>170</v>
      </c>
      <c r="I28" s="13">
        <v>0</v>
      </c>
      <c r="K28" s="13">
        <v>0</v>
      </c>
      <c r="M28" s="13">
        <v>0</v>
      </c>
      <c r="O28" s="13">
        <v>284750000</v>
      </c>
      <c r="Q28" s="13">
        <v>15839909</v>
      </c>
      <c r="S28" s="13">
        <v>268910091</v>
      </c>
    </row>
    <row r="29" spans="1:19" ht="21.75" customHeight="1" x14ac:dyDescent="0.2">
      <c r="A29" s="15" t="s">
        <v>76</v>
      </c>
      <c r="C29" s="16"/>
      <c r="E29" s="16"/>
      <c r="G29" s="16"/>
      <c r="I29" s="16">
        <v>41374024126</v>
      </c>
      <c r="K29" s="16">
        <v>1337444187</v>
      </c>
      <c r="M29" s="16">
        <v>40036579939</v>
      </c>
      <c r="O29" s="16">
        <v>154430121886</v>
      </c>
      <c r="Q29" s="16">
        <v>1902716448</v>
      </c>
      <c r="S29" s="16">
        <v>152527405438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1.75" customHeight="1" x14ac:dyDescent="0.2">
      <c r="A2" s="83" t="s">
        <v>207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14.45" customHeight="1" x14ac:dyDescent="0.2"/>
    <row r="5" spans="1:11" ht="14.45" customHeight="1" x14ac:dyDescent="0.2">
      <c r="A5" s="85" t="s">
        <v>242</v>
      </c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1" ht="14.45" customHeight="1" x14ac:dyDescent="0.2">
      <c r="I6" s="2" t="s">
        <v>226</v>
      </c>
      <c r="K6" s="2" t="s">
        <v>227</v>
      </c>
    </row>
    <row r="7" spans="1:11" ht="29.1" customHeight="1" x14ac:dyDescent="0.2">
      <c r="A7" s="2" t="s">
        <v>294</v>
      </c>
      <c r="C7" s="18" t="s">
        <v>295</v>
      </c>
      <c r="E7" s="18" t="s">
        <v>296</v>
      </c>
      <c r="G7" s="18" t="s">
        <v>297</v>
      </c>
      <c r="I7" s="19" t="s">
        <v>298</v>
      </c>
      <c r="K7" s="19" t="s">
        <v>298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38"/>
  <sheetViews>
    <sheetView rightToLeft="1" view="pageBreakPreview" topLeftCell="A13" zoomScaleNormal="100" zoomScaleSheetLayoutView="100" workbookViewId="0">
      <selection activeCell="P37" sqref="P37:P38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6.85546875" customWidth="1"/>
    <col min="4" max="4" width="1.28515625" customWidth="1"/>
    <col min="5" max="5" width="12" bestFit="1" customWidth="1"/>
    <col min="6" max="7" width="1.28515625" customWidth="1"/>
    <col min="8" max="8" width="19.85546875" bestFit="1" customWidth="1"/>
    <col min="9" max="9" width="1.28515625" customWidth="1"/>
    <col min="10" max="10" width="17.7109375" bestFit="1" customWidth="1"/>
    <col min="11" max="11" width="1.28515625" customWidth="1"/>
    <col min="12" max="12" width="11.85546875" bestFit="1" customWidth="1"/>
    <col min="13" max="13" width="1.28515625" customWidth="1"/>
    <col min="14" max="14" width="17.7109375" bestFit="1" customWidth="1"/>
    <col min="15" max="15" width="1.28515625" customWidth="1"/>
    <col min="16" max="16" width="19.140625" bestFit="1" customWidth="1"/>
    <col min="17" max="17" width="1.28515625" customWidth="1"/>
    <col min="18" max="18" width="11.85546875" bestFit="1" customWidth="1"/>
    <col min="19" max="19" width="1.28515625" customWidth="1"/>
    <col min="20" max="20" width="19.140625" bestFit="1" customWidth="1"/>
    <col min="21" max="21" width="0.28515625" customWidth="1"/>
    <col min="22" max="22" width="12.7109375" bestFit="1" customWidth="1"/>
  </cols>
  <sheetData>
    <row r="1" spans="1:22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2" ht="21.75" customHeight="1" x14ac:dyDescent="0.2">
      <c r="A2" s="83" t="s">
        <v>207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22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1:22" ht="14.45" customHeight="1" x14ac:dyDescent="0.2"/>
    <row r="5" spans="1:22" ht="14.45" customHeight="1" x14ac:dyDescent="0.2">
      <c r="A5" s="85" t="s">
        <v>299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</row>
    <row r="6" spans="1:22" ht="14.45" customHeight="1" x14ac:dyDescent="0.2">
      <c r="A6" s="86" t="s">
        <v>210</v>
      </c>
      <c r="J6" s="86" t="s">
        <v>226</v>
      </c>
      <c r="K6" s="86"/>
      <c r="L6" s="86"/>
      <c r="M6" s="86"/>
      <c r="N6" s="86"/>
      <c r="P6" s="86" t="s">
        <v>227</v>
      </c>
      <c r="Q6" s="86"/>
      <c r="R6" s="86"/>
      <c r="S6" s="86"/>
      <c r="T6" s="86"/>
    </row>
    <row r="7" spans="1:22" ht="29.1" customHeight="1" x14ac:dyDescent="0.2">
      <c r="A7" s="86"/>
      <c r="C7" s="18" t="s">
        <v>300</v>
      </c>
      <c r="E7" s="96" t="s">
        <v>115</v>
      </c>
      <c r="F7" s="96"/>
      <c r="H7" s="18" t="s">
        <v>301</v>
      </c>
      <c r="J7" s="19" t="s">
        <v>302</v>
      </c>
      <c r="K7" s="3"/>
      <c r="L7" s="19" t="s">
        <v>278</v>
      </c>
      <c r="M7" s="3"/>
      <c r="N7" s="19" t="s">
        <v>303</v>
      </c>
      <c r="P7" s="19" t="s">
        <v>302</v>
      </c>
      <c r="Q7" s="3"/>
      <c r="R7" s="19" t="s">
        <v>278</v>
      </c>
      <c r="S7" s="3"/>
      <c r="T7" s="19" t="s">
        <v>303</v>
      </c>
    </row>
    <row r="8" spans="1:22" ht="21.75" customHeight="1" x14ac:dyDescent="0.2">
      <c r="A8" s="5" t="s">
        <v>177</v>
      </c>
      <c r="C8" s="3"/>
      <c r="E8" s="5" t="s">
        <v>179</v>
      </c>
      <c r="F8" s="3"/>
      <c r="H8" s="20">
        <v>23</v>
      </c>
      <c r="J8" s="6">
        <v>13153486400</v>
      </c>
      <c r="L8" s="6">
        <v>0</v>
      </c>
      <c r="N8" s="6">
        <v>13153486400</v>
      </c>
      <c r="P8" s="23">
        <v>19442593246</v>
      </c>
      <c r="R8" s="6">
        <v>0</v>
      </c>
      <c r="T8" s="6">
        <f>P8-R8</f>
        <v>19442593246</v>
      </c>
      <c r="V8" s="32">
        <v>6289106846</v>
      </c>
    </row>
    <row r="9" spans="1:22" ht="21.75" customHeight="1" x14ac:dyDescent="0.2">
      <c r="A9" s="8" t="s">
        <v>174</v>
      </c>
      <c r="E9" s="8" t="s">
        <v>176</v>
      </c>
      <c r="H9" s="21">
        <v>23</v>
      </c>
      <c r="J9" s="9">
        <v>9108508400</v>
      </c>
      <c r="L9" s="9">
        <v>0</v>
      </c>
      <c r="N9" s="9">
        <v>9108508400</v>
      </c>
      <c r="P9" s="9">
        <v>9108508400</v>
      </c>
      <c r="R9" s="9">
        <v>0</v>
      </c>
      <c r="T9" s="9">
        <v>9108508400</v>
      </c>
    </row>
    <row r="10" spans="1:22" ht="21.75" customHeight="1" x14ac:dyDescent="0.2">
      <c r="A10" s="8" t="s">
        <v>133</v>
      </c>
      <c r="E10" s="8" t="s">
        <v>135</v>
      </c>
      <c r="H10" s="21">
        <v>23</v>
      </c>
      <c r="J10" s="9">
        <v>38798054308</v>
      </c>
      <c r="L10" s="9">
        <v>0</v>
      </c>
      <c r="N10" s="9">
        <v>38798054308</v>
      </c>
      <c r="P10" s="9">
        <v>42496464932</v>
      </c>
      <c r="R10" s="9">
        <v>0</v>
      </c>
      <c r="T10" s="9">
        <v>42496464932</v>
      </c>
    </row>
    <row r="11" spans="1:22" ht="21.75" customHeight="1" x14ac:dyDescent="0.2">
      <c r="A11" s="8" t="s">
        <v>127</v>
      </c>
      <c r="E11" s="8" t="s">
        <v>129</v>
      </c>
      <c r="H11" s="21">
        <v>23</v>
      </c>
      <c r="J11" s="9">
        <v>27143712589</v>
      </c>
      <c r="L11" s="9">
        <v>0</v>
      </c>
      <c r="N11" s="9">
        <v>27143712589</v>
      </c>
      <c r="P11" s="9">
        <v>100740113275</v>
      </c>
      <c r="R11" s="9">
        <v>0</v>
      </c>
      <c r="T11" s="9">
        <v>100740113275</v>
      </c>
    </row>
    <row r="12" spans="1:22" ht="21.75" customHeight="1" x14ac:dyDescent="0.2">
      <c r="A12" s="8" t="s">
        <v>130</v>
      </c>
      <c r="E12" s="8" t="s">
        <v>132</v>
      </c>
      <c r="H12" s="21">
        <v>23</v>
      </c>
      <c r="J12" s="9">
        <v>27712131610</v>
      </c>
      <c r="L12" s="9">
        <v>0</v>
      </c>
      <c r="N12" s="9">
        <v>27712131610</v>
      </c>
      <c r="P12" s="9">
        <v>131506023396</v>
      </c>
      <c r="R12" s="9">
        <v>0</v>
      </c>
      <c r="T12" s="9">
        <v>131506023396</v>
      </c>
    </row>
    <row r="13" spans="1:22" ht="21.75" customHeight="1" x14ac:dyDescent="0.2">
      <c r="A13" s="8" t="s">
        <v>180</v>
      </c>
      <c r="E13" s="8" t="s">
        <v>182</v>
      </c>
      <c r="H13" s="21">
        <v>23</v>
      </c>
      <c r="J13" s="9">
        <v>22652762836</v>
      </c>
      <c r="L13" s="9">
        <v>0</v>
      </c>
      <c r="N13" s="9">
        <v>22652762836</v>
      </c>
      <c r="P13" s="9">
        <v>22652762836</v>
      </c>
      <c r="R13" s="9">
        <v>0</v>
      </c>
      <c r="T13" s="9">
        <v>22652762836</v>
      </c>
    </row>
    <row r="14" spans="1:22" ht="21.75" customHeight="1" x14ac:dyDescent="0.2">
      <c r="A14" s="8" t="s">
        <v>171</v>
      </c>
      <c r="E14" s="8" t="s">
        <v>173</v>
      </c>
      <c r="H14" s="21">
        <v>23</v>
      </c>
      <c r="J14" s="9">
        <v>18898477965</v>
      </c>
      <c r="L14" s="9">
        <v>0</v>
      </c>
      <c r="N14" s="9">
        <v>18898477965</v>
      </c>
      <c r="P14" s="9">
        <v>288290103098</v>
      </c>
      <c r="R14" s="9">
        <v>0</v>
      </c>
      <c r="T14" s="9">
        <v>288290103098</v>
      </c>
    </row>
    <row r="15" spans="1:22" ht="21.75" customHeight="1" x14ac:dyDescent="0.2">
      <c r="A15" s="8" t="s">
        <v>168</v>
      </c>
      <c r="E15" s="8" t="s">
        <v>170</v>
      </c>
      <c r="H15" s="21">
        <v>23</v>
      </c>
      <c r="J15" s="9">
        <v>26389024870</v>
      </c>
      <c r="L15" s="9">
        <v>0</v>
      </c>
      <c r="N15" s="9">
        <v>26389024870</v>
      </c>
      <c r="P15" s="9">
        <v>200728188112</v>
      </c>
      <c r="R15" s="9">
        <v>0</v>
      </c>
      <c r="T15" s="9">
        <v>200728188112</v>
      </c>
    </row>
    <row r="16" spans="1:22" ht="21.75" customHeight="1" x14ac:dyDescent="0.2">
      <c r="A16" s="8" t="s">
        <v>165</v>
      </c>
      <c r="E16" s="8" t="s">
        <v>167</v>
      </c>
      <c r="H16" s="21">
        <v>23</v>
      </c>
      <c r="J16" s="9">
        <v>60179596764</v>
      </c>
      <c r="L16" s="9">
        <v>0</v>
      </c>
      <c r="N16" s="9">
        <v>60179596764</v>
      </c>
      <c r="P16" s="9">
        <v>454953035222</v>
      </c>
      <c r="R16" s="9">
        <v>0</v>
      </c>
      <c r="T16" s="9">
        <v>454953035222</v>
      </c>
    </row>
    <row r="17" spans="1:20" ht="21.75" customHeight="1" x14ac:dyDescent="0.2">
      <c r="A17" s="8" t="s">
        <v>124</v>
      </c>
      <c r="E17" s="8" t="s">
        <v>126</v>
      </c>
      <c r="H17" s="21">
        <v>23</v>
      </c>
      <c r="J17" s="9">
        <v>45988402445</v>
      </c>
      <c r="L17" s="9">
        <v>0</v>
      </c>
      <c r="N17" s="9">
        <v>45988402445</v>
      </c>
      <c r="P17" s="9">
        <v>358926235734</v>
      </c>
      <c r="R17" s="9">
        <v>0</v>
      </c>
      <c r="T17" s="9">
        <v>358926235734</v>
      </c>
    </row>
    <row r="18" spans="1:20" ht="21.75" customHeight="1" x14ac:dyDescent="0.2">
      <c r="A18" s="8" t="s">
        <v>162</v>
      </c>
      <c r="E18" s="8" t="s">
        <v>164</v>
      </c>
      <c r="H18" s="21">
        <v>23</v>
      </c>
      <c r="J18" s="9">
        <v>19337859979</v>
      </c>
      <c r="L18" s="9">
        <v>0</v>
      </c>
      <c r="N18" s="9">
        <v>19337859979</v>
      </c>
      <c r="P18" s="9">
        <v>168306953867</v>
      </c>
      <c r="R18" s="9">
        <v>0</v>
      </c>
      <c r="T18" s="9">
        <v>168306953867</v>
      </c>
    </row>
    <row r="19" spans="1:20" ht="21.75" customHeight="1" x14ac:dyDescent="0.2">
      <c r="A19" s="8" t="s">
        <v>159</v>
      </c>
      <c r="E19" s="8" t="s">
        <v>161</v>
      </c>
      <c r="H19" s="21">
        <v>23</v>
      </c>
      <c r="J19" s="9">
        <v>35529010941</v>
      </c>
      <c r="L19" s="9">
        <v>0</v>
      </c>
      <c r="N19" s="9">
        <v>35529010941</v>
      </c>
      <c r="P19" s="9">
        <v>262837404382</v>
      </c>
      <c r="R19" s="9">
        <v>0</v>
      </c>
      <c r="T19" s="9">
        <v>262837404382</v>
      </c>
    </row>
    <row r="20" spans="1:20" ht="21.75" customHeight="1" x14ac:dyDescent="0.2">
      <c r="A20" s="8" t="s">
        <v>255</v>
      </c>
      <c r="E20" s="8" t="s">
        <v>289</v>
      </c>
      <c r="H20" s="21">
        <v>23</v>
      </c>
      <c r="J20" s="9">
        <v>0</v>
      </c>
      <c r="L20" s="9">
        <v>0</v>
      </c>
      <c r="N20" s="9">
        <v>0</v>
      </c>
      <c r="P20" s="9">
        <v>2522904234</v>
      </c>
      <c r="R20" s="9">
        <v>0</v>
      </c>
      <c r="T20" s="9">
        <v>2522904234</v>
      </c>
    </row>
    <row r="21" spans="1:20" ht="21.75" customHeight="1" x14ac:dyDescent="0.2">
      <c r="A21" s="8" t="s">
        <v>154</v>
      </c>
      <c r="E21" s="8" t="s">
        <v>156</v>
      </c>
      <c r="H21" s="21">
        <v>23</v>
      </c>
      <c r="J21" s="9">
        <v>2610488075</v>
      </c>
      <c r="L21" s="9">
        <v>0</v>
      </c>
      <c r="N21" s="9">
        <v>2610488075</v>
      </c>
      <c r="P21" s="9">
        <v>2940196194</v>
      </c>
      <c r="R21" s="9">
        <v>0</v>
      </c>
      <c r="T21" s="9">
        <v>2940196194</v>
      </c>
    </row>
    <row r="22" spans="1:20" ht="21.75" customHeight="1" x14ac:dyDescent="0.2">
      <c r="A22" s="8" t="s">
        <v>157</v>
      </c>
      <c r="E22" s="8" t="s">
        <v>158</v>
      </c>
      <c r="H22" s="21">
        <v>23</v>
      </c>
      <c r="J22" s="9">
        <v>4596447000</v>
      </c>
      <c r="L22" s="9">
        <v>0</v>
      </c>
      <c r="N22" s="9">
        <v>4596447000</v>
      </c>
      <c r="P22" s="9">
        <v>35242986420</v>
      </c>
      <c r="R22" s="9">
        <v>0</v>
      </c>
      <c r="T22" s="9">
        <v>35242986420</v>
      </c>
    </row>
    <row r="23" spans="1:20" ht="21.75" customHeight="1" x14ac:dyDescent="0.2">
      <c r="A23" s="8" t="s">
        <v>151</v>
      </c>
      <c r="E23" s="8" t="s">
        <v>153</v>
      </c>
      <c r="H23" s="21">
        <v>23</v>
      </c>
      <c r="J23" s="9">
        <v>5753382690</v>
      </c>
      <c r="L23" s="9">
        <v>0</v>
      </c>
      <c r="N23" s="9">
        <v>5753382690</v>
      </c>
      <c r="P23" s="9">
        <v>42819560299</v>
      </c>
      <c r="R23" s="9">
        <v>0</v>
      </c>
      <c r="T23" s="9">
        <v>42819560299</v>
      </c>
    </row>
    <row r="24" spans="1:20" ht="21.75" customHeight="1" x14ac:dyDescent="0.2">
      <c r="A24" s="8" t="s">
        <v>136</v>
      </c>
      <c r="E24" s="8" t="s">
        <v>138</v>
      </c>
      <c r="H24" s="21">
        <v>23</v>
      </c>
      <c r="J24" s="9">
        <v>10492571843</v>
      </c>
      <c r="L24" s="9">
        <v>0</v>
      </c>
      <c r="N24" s="9">
        <v>10492571843</v>
      </c>
      <c r="P24" s="9">
        <v>54751914613</v>
      </c>
      <c r="R24" s="9">
        <v>0</v>
      </c>
      <c r="T24" s="9">
        <v>54751914613</v>
      </c>
    </row>
    <row r="25" spans="1:20" ht="21.75" customHeight="1" x14ac:dyDescent="0.2">
      <c r="A25" s="8" t="s">
        <v>148</v>
      </c>
      <c r="E25" s="8" t="s">
        <v>150</v>
      </c>
      <c r="H25" s="21">
        <v>20.5</v>
      </c>
      <c r="J25" s="9">
        <v>6968212988</v>
      </c>
      <c r="L25" s="9">
        <v>0</v>
      </c>
      <c r="N25" s="9">
        <v>6968212988</v>
      </c>
      <c r="P25" s="9">
        <v>52533395201</v>
      </c>
      <c r="R25" s="9">
        <v>0</v>
      </c>
      <c r="T25" s="9">
        <v>52533395201</v>
      </c>
    </row>
    <row r="26" spans="1:20" ht="21.75" customHeight="1" x14ac:dyDescent="0.2">
      <c r="A26" s="8" t="s">
        <v>139</v>
      </c>
      <c r="E26" s="8" t="s">
        <v>141</v>
      </c>
      <c r="H26" s="21">
        <v>18</v>
      </c>
      <c r="J26" s="9">
        <v>38666151822</v>
      </c>
      <c r="L26" s="9">
        <v>0</v>
      </c>
      <c r="N26" s="9">
        <v>38666151822</v>
      </c>
      <c r="P26" s="9">
        <v>181751433913</v>
      </c>
      <c r="R26" s="9">
        <v>0</v>
      </c>
      <c r="T26" s="9">
        <v>181751433913</v>
      </c>
    </row>
    <row r="27" spans="1:20" ht="21.75" customHeight="1" x14ac:dyDescent="0.2">
      <c r="A27" s="8" t="s">
        <v>145</v>
      </c>
      <c r="E27" s="8" t="s">
        <v>147</v>
      </c>
      <c r="H27" s="21">
        <v>18</v>
      </c>
      <c r="J27" s="9">
        <v>13064295934</v>
      </c>
      <c r="L27" s="9">
        <v>0</v>
      </c>
      <c r="N27" s="9">
        <v>13064295934</v>
      </c>
      <c r="P27" s="9">
        <v>99032886529</v>
      </c>
      <c r="R27" s="9">
        <v>0</v>
      </c>
      <c r="T27" s="9">
        <v>99032886529</v>
      </c>
    </row>
    <row r="28" spans="1:20" ht="21.75" customHeight="1" x14ac:dyDescent="0.2">
      <c r="A28" s="8" t="s">
        <v>117</v>
      </c>
      <c r="E28" s="8" t="s">
        <v>120</v>
      </c>
      <c r="H28" s="21">
        <v>19</v>
      </c>
      <c r="J28" s="9">
        <v>47404369338</v>
      </c>
      <c r="L28" s="9">
        <v>0</v>
      </c>
      <c r="N28" s="9">
        <v>47404369338</v>
      </c>
      <c r="P28" s="9">
        <v>729153657783</v>
      </c>
      <c r="R28" s="9">
        <v>0</v>
      </c>
      <c r="T28" s="9">
        <v>729153657783</v>
      </c>
    </row>
    <row r="29" spans="1:20" ht="21.75" customHeight="1" x14ac:dyDescent="0.2">
      <c r="A29" s="8" t="s">
        <v>142</v>
      </c>
      <c r="E29" s="8" t="s">
        <v>144</v>
      </c>
      <c r="H29" s="21">
        <v>18</v>
      </c>
      <c r="J29" s="9">
        <v>10464645557</v>
      </c>
      <c r="L29" s="9">
        <v>0</v>
      </c>
      <c r="N29" s="9">
        <v>10464645557</v>
      </c>
      <c r="P29" s="9">
        <v>87279944952</v>
      </c>
      <c r="R29" s="9">
        <v>0</v>
      </c>
      <c r="T29" s="9">
        <v>87279944952</v>
      </c>
    </row>
    <row r="30" spans="1:20" ht="21.75" customHeight="1" x14ac:dyDescent="0.2">
      <c r="A30" s="8" t="s">
        <v>253</v>
      </c>
      <c r="E30" s="8" t="s">
        <v>304</v>
      </c>
      <c r="H30" s="21">
        <v>19</v>
      </c>
      <c r="J30" s="9">
        <v>0</v>
      </c>
      <c r="L30" s="9">
        <v>0</v>
      </c>
      <c r="N30" s="9">
        <v>0</v>
      </c>
      <c r="P30" s="9">
        <v>164646435579</v>
      </c>
      <c r="R30" s="9">
        <v>0</v>
      </c>
      <c r="T30" s="9">
        <v>164646435579</v>
      </c>
    </row>
    <row r="31" spans="1:20" ht="21.75" customHeight="1" x14ac:dyDescent="0.2">
      <c r="A31" s="8" t="s">
        <v>252</v>
      </c>
      <c r="E31" s="8" t="s">
        <v>305</v>
      </c>
      <c r="H31" s="21">
        <v>19</v>
      </c>
      <c r="J31" s="9">
        <v>0</v>
      </c>
      <c r="L31" s="9">
        <v>0</v>
      </c>
      <c r="N31" s="9">
        <v>0</v>
      </c>
      <c r="P31" s="9">
        <v>171739358966</v>
      </c>
      <c r="R31" s="9">
        <v>0</v>
      </c>
      <c r="T31" s="9">
        <v>171739358966</v>
      </c>
    </row>
    <row r="32" spans="1:20" ht="21.75" customHeight="1" x14ac:dyDescent="0.2">
      <c r="A32" s="11" t="s">
        <v>251</v>
      </c>
      <c r="C32" s="12"/>
      <c r="E32" s="11" t="s">
        <v>306</v>
      </c>
      <c r="H32" s="22">
        <v>20</v>
      </c>
      <c r="J32" s="13">
        <v>0</v>
      </c>
      <c r="L32" s="13">
        <v>0</v>
      </c>
      <c r="N32" s="13">
        <v>0</v>
      </c>
      <c r="P32" s="13">
        <v>2125334761</v>
      </c>
      <c r="R32" s="13">
        <v>0</v>
      </c>
      <c r="T32" s="13">
        <v>2125334761</v>
      </c>
    </row>
    <row r="33" spans="1:20" ht="21.75" customHeight="1" x14ac:dyDescent="0.2">
      <c r="A33" s="15" t="s">
        <v>76</v>
      </c>
      <c r="C33" s="16"/>
      <c r="E33" s="16"/>
      <c r="H33" s="16"/>
      <c r="J33" s="16">
        <v>484911594354</v>
      </c>
      <c r="L33" s="16">
        <v>0</v>
      </c>
      <c r="N33" s="16">
        <v>484911594354</v>
      </c>
      <c r="P33" s="16">
        <f>SUM(P8:P32)</f>
        <v>3686528395944</v>
      </c>
      <c r="R33" s="16">
        <v>0</v>
      </c>
      <c r="T33" s="16">
        <f>SUM(T8:T32)</f>
        <v>3686528395944</v>
      </c>
    </row>
    <row r="37" spans="1:20" x14ac:dyDescent="0.2">
      <c r="P37" s="32"/>
    </row>
    <row r="38" spans="1:20" x14ac:dyDescent="0.2">
      <c r="P38" s="32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2"/>
  <sheetViews>
    <sheetView rightToLeft="1" view="pageBreakPreview" zoomScale="115" zoomScaleNormal="100" zoomScaleSheetLayoutView="115" workbookViewId="0">
      <selection activeCell="A28" sqref="A28"/>
    </sheetView>
  </sheetViews>
  <sheetFormatPr defaultRowHeight="12.75" x14ac:dyDescent="0.2"/>
  <cols>
    <col min="1" max="1" width="39" customWidth="1"/>
    <col min="2" max="2" width="1.28515625" customWidth="1"/>
    <col min="3" max="3" width="16.85546875" bestFit="1" customWidth="1"/>
    <col min="4" max="4" width="1.28515625" customWidth="1"/>
    <col min="5" max="5" width="14.5703125" bestFit="1" customWidth="1"/>
    <col min="6" max="6" width="1.28515625" customWidth="1"/>
    <col min="7" max="7" width="15.5703125" customWidth="1"/>
    <col min="8" max="8" width="1.28515625" customWidth="1"/>
    <col min="9" max="9" width="18.5703125" bestFit="1" customWidth="1"/>
    <col min="10" max="10" width="1.28515625" customWidth="1"/>
    <col min="11" max="11" width="14.5703125" bestFit="1" customWidth="1"/>
    <col min="12" max="12" width="1.28515625" customWidth="1"/>
    <col min="13" max="13" width="18.5703125" bestFit="1" customWidth="1"/>
    <col min="14" max="14" width="0.28515625" customWidth="1"/>
  </cols>
  <sheetData>
    <row r="1" spans="1:13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21.75" customHeight="1" x14ac:dyDescent="0.2">
      <c r="A2" s="83" t="s">
        <v>207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ht="14.45" customHeight="1" x14ac:dyDescent="0.2"/>
    <row r="5" spans="1:13" ht="14.45" customHeight="1" x14ac:dyDescent="0.2">
      <c r="A5" s="85" t="s">
        <v>307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ht="14.45" customHeight="1" x14ac:dyDescent="0.2">
      <c r="A6" s="86" t="s">
        <v>210</v>
      </c>
      <c r="C6" s="86" t="s">
        <v>226</v>
      </c>
      <c r="D6" s="86"/>
      <c r="E6" s="86"/>
      <c r="F6" s="86"/>
      <c r="G6" s="86"/>
      <c r="I6" s="86" t="s">
        <v>227</v>
      </c>
      <c r="J6" s="86"/>
      <c r="K6" s="86"/>
      <c r="L6" s="86"/>
      <c r="M6" s="86"/>
    </row>
    <row r="7" spans="1:13" ht="29.1" customHeight="1" x14ac:dyDescent="0.2">
      <c r="A7" s="86"/>
      <c r="C7" s="19" t="s">
        <v>302</v>
      </c>
      <c r="D7" s="3"/>
      <c r="E7" s="19" t="s">
        <v>278</v>
      </c>
      <c r="F7" s="3"/>
      <c r="G7" s="19" t="s">
        <v>303</v>
      </c>
      <c r="I7" s="19" t="s">
        <v>302</v>
      </c>
      <c r="J7" s="3"/>
      <c r="K7" s="19" t="s">
        <v>278</v>
      </c>
      <c r="L7" s="3"/>
      <c r="M7" s="19" t="s">
        <v>303</v>
      </c>
    </row>
    <row r="8" spans="1:13" ht="21.75" customHeight="1" x14ac:dyDescent="0.2">
      <c r="A8" s="5" t="s">
        <v>354</v>
      </c>
      <c r="C8" s="27">
        <v>34479</v>
      </c>
      <c r="D8" s="26"/>
      <c r="E8" s="27">
        <v>0</v>
      </c>
      <c r="F8" s="26"/>
      <c r="G8" s="27">
        <v>34479</v>
      </c>
      <c r="H8" s="26"/>
      <c r="I8" s="27">
        <v>4573137</v>
      </c>
      <c r="J8" s="26"/>
      <c r="K8" s="27">
        <v>0</v>
      </c>
      <c r="L8" s="26"/>
      <c r="M8" s="27">
        <v>4573137</v>
      </c>
    </row>
    <row r="9" spans="1:13" ht="21.75" customHeight="1" x14ac:dyDescent="0.2">
      <c r="A9" s="8" t="s">
        <v>363</v>
      </c>
      <c r="C9" s="28">
        <v>56572438833</v>
      </c>
      <c r="D9" s="26"/>
      <c r="E9" s="28">
        <v>-27932441</v>
      </c>
      <c r="F9" s="26"/>
      <c r="G9" s="28">
        <v>56600371274</v>
      </c>
      <c r="H9" s="26"/>
      <c r="I9" s="28">
        <v>577911616207</v>
      </c>
      <c r="J9" s="26"/>
      <c r="K9" s="28">
        <v>645624450</v>
      </c>
      <c r="L9" s="26"/>
      <c r="M9" s="28">
        <v>577265991757</v>
      </c>
    </row>
    <row r="10" spans="1:13" ht="21.75" customHeight="1" x14ac:dyDescent="0.2">
      <c r="A10" s="8" t="s">
        <v>364</v>
      </c>
      <c r="C10" s="28">
        <v>48640720082</v>
      </c>
      <c r="D10" s="26"/>
      <c r="E10" s="28">
        <v>0</v>
      </c>
      <c r="F10" s="26"/>
      <c r="G10" s="28">
        <v>48640720082</v>
      </c>
      <c r="H10" s="26"/>
      <c r="I10" s="28">
        <v>167517483039</v>
      </c>
      <c r="J10" s="26"/>
      <c r="K10" s="28">
        <v>44202454</v>
      </c>
      <c r="L10" s="26"/>
      <c r="M10" s="28">
        <v>167473280585</v>
      </c>
    </row>
    <row r="11" spans="1:13" ht="21.75" customHeight="1" x14ac:dyDescent="0.2">
      <c r="A11" s="8" t="s">
        <v>355</v>
      </c>
      <c r="C11" s="28">
        <v>4135342</v>
      </c>
      <c r="D11" s="26"/>
      <c r="E11" s="28">
        <v>0</v>
      </c>
      <c r="F11" s="26"/>
      <c r="G11" s="28">
        <v>4135342</v>
      </c>
      <c r="H11" s="26"/>
      <c r="I11" s="28">
        <v>4623940</v>
      </c>
      <c r="J11" s="26"/>
      <c r="K11" s="28">
        <v>0</v>
      </c>
      <c r="L11" s="26"/>
      <c r="M11" s="28">
        <v>4623940</v>
      </c>
    </row>
    <row r="12" spans="1:13" ht="21.75" customHeight="1" x14ac:dyDescent="0.2">
      <c r="A12" s="8" t="s">
        <v>337</v>
      </c>
      <c r="C12" s="28">
        <v>198977</v>
      </c>
      <c r="D12" s="26"/>
      <c r="E12" s="28">
        <v>0</v>
      </c>
      <c r="F12" s="26"/>
      <c r="G12" s="28">
        <v>198977</v>
      </c>
      <c r="H12" s="26"/>
      <c r="I12" s="28">
        <v>181471941504</v>
      </c>
      <c r="J12" s="26"/>
      <c r="K12" s="28">
        <v>0</v>
      </c>
      <c r="L12" s="26"/>
      <c r="M12" s="28">
        <v>181471941504</v>
      </c>
    </row>
    <row r="13" spans="1:13" ht="21.75" customHeight="1" x14ac:dyDescent="0.2">
      <c r="A13" s="8" t="s">
        <v>365</v>
      </c>
      <c r="C13" s="28">
        <v>266997644635</v>
      </c>
      <c r="D13" s="26"/>
      <c r="E13" s="28">
        <v>177500368</v>
      </c>
      <c r="F13" s="26"/>
      <c r="G13" s="28">
        <v>266820144267</v>
      </c>
      <c r="H13" s="26"/>
      <c r="I13" s="28">
        <v>1303471857426</v>
      </c>
      <c r="J13" s="26"/>
      <c r="K13" s="28">
        <v>1091491302</v>
      </c>
      <c r="L13" s="26"/>
      <c r="M13" s="28">
        <v>1302380366124</v>
      </c>
    </row>
    <row r="14" spans="1:13" ht="21.75" customHeight="1" x14ac:dyDescent="0.2">
      <c r="A14" s="8" t="s">
        <v>366</v>
      </c>
      <c r="C14" s="28">
        <v>6381393</v>
      </c>
      <c r="D14" s="26"/>
      <c r="E14" s="28">
        <v>0</v>
      </c>
      <c r="F14" s="26"/>
      <c r="G14" s="28">
        <v>6381393</v>
      </c>
      <c r="H14" s="26"/>
      <c r="I14" s="28">
        <v>22713628</v>
      </c>
      <c r="J14" s="26"/>
      <c r="K14" s="28">
        <v>0</v>
      </c>
      <c r="L14" s="26"/>
      <c r="M14" s="28">
        <v>22713628</v>
      </c>
    </row>
    <row r="15" spans="1:13" ht="21.75" customHeight="1" x14ac:dyDescent="0.2">
      <c r="A15" s="8" t="s">
        <v>20</v>
      </c>
      <c r="C15" s="28">
        <v>19756189599</v>
      </c>
      <c r="D15" s="26"/>
      <c r="E15" s="28">
        <v>-175863180</v>
      </c>
      <c r="F15" s="26"/>
      <c r="G15" s="28">
        <v>19932052779</v>
      </c>
      <c r="H15" s="26"/>
      <c r="I15" s="28">
        <v>633806003328</v>
      </c>
      <c r="J15" s="26"/>
      <c r="K15" s="28">
        <v>14007234</v>
      </c>
      <c r="L15" s="26"/>
      <c r="M15" s="28">
        <v>633791996094</v>
      </c>
    </row>
    <row r="16" spans="1:13" ht="21.75" customHeight="1" x14ac:dyDescent="0.2">
      <c r="A16" s="8" t="s">
        <v>359</v>
      </c>
      <c r="C16" s="28">
        <v>1218195</v>
      </c>
      <c r="D16" s="26"/>
      <c r="E16" s="28">
        <v>0</v>
      </c>
      <c r="F16" s="26"/>
      <c r="G16" s="28">
        <v>1218195</v>
      </c>
      <c r="H16" s="26"/>
      <c r="I16" s="28">
        <v>9448604</v>
      </c>
      <c r="J16" s="26"/>
      <c r="K16" s="28">
        <v>0</v>
      </c>
      <c r="L16" s="26"/>
      <c r="M16" s="28">
        <v>9448604</v>
      </c>
    </row>
    <row r="17" spans="1:13" ht="21.75" customHeight="1" x14ac:dyDescent="0.2">
      <c r="A17" s="8" t="s">
        <v>367</v>
      </c>
      <c r="C17" s="28">
        <v>66148</v>
      </c>
      <c r="D17" s="26"/>
      <c r="E17" s="28">
        <v>0</v>
      </c>
      <c r="F17" s="26"/>
      <c r="G17" s="28">
        <v>66148</v>
      </c>
      <c r="H17" s="26"/>
      <c r="I17" s="28">
        <v>1859654</v>
      </c>
      <c r="J17" s="26"/>
      <c r="K17" s="28">
        <v>0</v>
      </c>
      <c r="L17" s="26"/>
      <c r="M17" s="28">
        <v>1859654</v>
      </c>
    </row>
    <row r="18" spans="1:13" ht="21.75" customHeight="1" x14ac:dyDescent="0.2">
      <c r="A18" s="8" t="s">
        <v>342</v>
      </c>
      <c r="C18" s="28">
        <v>85999986723</v>
      </c>
      <c r="D18" s="26"/>
      <c r="E18" s="28">
        <v>0</v>
      </c>
      <c r="F18" s="26"/>
      <c r="G18" s="28">
        <v>85999986723</v>
      </c>
      <c r="H18" s="26"/>
      <c r="I18" s="28">
        <v>398304202536</v>
      </c>
      <c r="J18" s="26"/>
      <c r="K18" s="28">
        <v>0</v>
      </c>
      <c r="L18" s="26"/>
      <c r="M18" s="28">
        <v>398304202536</v>
      </c>
    </row>
    <row r="19" spans="1:13" ht="21.75" customHeight="1" x14ac:dyDescent="0.2">
      <c r="A19" s="8" t="s">
        <v>368</v>
      </c>
      <c r="C19" s="28">
        <v>19083</v>
      </c>
      <c r="D19" s="26"/>
      <c r="E19" s="28">
        <v>0</v>
      </c>
      <c r="F19" s="26"/>
      <c r="G19" s="28">
        <v>19083</v>
      </c>
      <c r="H19" s="26"/>
      <c r="I19" s="28">
        <v>42740037884</v>
      </c>
      <c r="J19" s="26"/>
      <c r="K19" s="28">
        <v>0</v>
      </c>
      <c r="L19" s="26"/>
      <c r="M19" s="28">
        <v>42740037884</v>
      </c>
    </row>
    <row r="20" spans="1:13" ht="21.75" customHeight="1" x14ac:dyDescent="0.2">
      <c r="A20" s="8" t="s">
        <v>344</v>
      </c>
      <c r="C20" s="28">
        <v>68541227602</v>
      </c>
      <c r="D20" s="26"/>
      <c r="E20" s="28">
        <v>485042849</v>
      </c>
      <c r="F20" s="26"/>
      <c r="G20" s="28">
        <v>68056184753</v>
      </c>
      <c r="H20" s="26"/>
      <c r="I20" s="28">
        <v>103037723332</v>
      </c>
      <c r="J20" s="26"/>
      <c r="K20" s="28">
        <v>556409868</v>
      </c>
      <c r="L20" s="26"/>
      <c r="M20" s="28">
        <v>102481313464</v>
      </c>
    </row>
    <row r="21" spans="1:13" ht="21.75" customHeight="1" thickBot="1" x14ac:dyDescent="0.25">
      <c r="A21" s="15" t="s">
        <v>76</v>
      </c>
      <c r="C21" s="31">
        <v>546520261091</v>
      </c>
      <c r="D21" s="26"/>
      <c r="E21" s="31">
        <v>458747596</v>
      </c>
      <c r="F21" s="26"/>
      <c r="G21" s="31">
        <v>546061513495</v>
      </c>
      <c r="H21" s="26"/>
      <c r="I21" s="31">
        <v>3408304084219</v>
      </c>
      <c r="J21" s="26"/>
      <c r="K21" s="31">
        <v>2351735308</v>
      </c>
      <c r="L21" s="26"/>
      <c r="M21" s="31">
        <v>3405952348911</v>
      </c>
    </row>
    <row r="22" spans="1:13" ht="13.5" thickTop="1" x14ac:dyDescent="0.2"/>
  </sheetData>
  <autoFilter ref="A6:M21" xr:uid="{00000000-0001-0000-1100-000000000000}">
    <filterColumn colId="2" showButton="0"/>
    <filterColumn colId="3" showButton="0"/>
    <filterColumn colId="4" showButton="0"/>
    <filterColumn colId="5" showButton="0"/>
    <filterColumn colId="8" showButton="0"/>
    <filterColumn colId="9" showButton="0"/>
    <filterColumn colId="10" showButton="0"/>
    <filterColumn colId="11" showButton="0"/>
    <sortState xmlns:xlrd2="http://schemas.microsoft.com/office/spreadsheetml/2017/richdata2" ref="A17:M17">
      <sortCondition ref="A6:A21"/>
    </sortState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1"/>
  <sheetViews>
    <sheetView rightToLeft="1" view="pageBreakPreview" topLeftCell="A10" zoomScaleNormal="100" zoomScaleSheetLayoutView="100" workbookViewId="0">
      <selection activeCell="C8" sqref="C8:R31"/>
    </sheetView>
  </sheetViews>
  <sheetFormatPr defaultRowHeight="12.75" x14ac:dyDescent="0.2"/>
  <cols>
    <col min="1" max="1" width="30.140625" bestFit="1" customWidth="1"/>
    <col min="2" max="2" width="1.28515625" customWidth="1"/>
    <col min="3" max="3" width="13.42578125" bestFit="1" customWidth="1"/>
    <col min="4" max="4" width="1.28515625" customWidth="1"/>
    <col min="5" max="5" width="19.140625" bestFit="1" customWidth="1"/>
    <col min="6" max="6" width="1.28515625" customWidth="1"/>
    <col min="7" max="7" width="19.140625" bestFit="1" customWidth="1"/>
    <col min="8" max="8" width="1.28515625" customWidth="1"/>
    <col min="9" max="9" width="23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20.140625" bestFit="1" customWidth="1"/>
    <col min="14" max="14" width="1.28515625" customWidth="1"/>
    <col min="15" max="15" width="20.5703125" bestFit="1" customWidth="1"/>
    <col min="16" max="16" width="1.28515625" customWidth="1"/>
    <col min="17" max="17" width="19.7109375" customWidth="1"/>
    <col min="18" max="18" width="1.28515625" customWidth="1"/>
    <col min="19" max="19" width="0.28515625" customWidth="1"/>
  </cols>
  <sheetData>
    <row r="1" spans="1:18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8" ht="21.75" customHeight="1" x14ac:dyDescent="0.2">
      <c r="A2" s="83" t="s">
        <v>207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8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4" spans="1:18" ht="14.45" customHeight="1" x14ac:dyDescent="0.2"/>
    <row r="5" spans="1:18" ht="14.45" customHeight="1" x14ac:dyDescent="0.2">
      <c r="A5" s="85" t="s">
        <v>308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18" ht="14.45" customHeight="1" x14ac:dyDescent="0.2">
      <c r="A6" s="86" t="s">
        <v>210</v>
      </c>
      <c r="C6" s="86" t="s">
        <v>226</v>
      </c>
      <c r="D6" s="86"/>
      <c r="E6" s="86"/>
      <c r="F6" s="86"/>
      <c r="G6" s="86"/>
      <c r="H6" s="86"/>
      <c r="I6" s="86"/>
      <c r="K6" s="86" t="s">
        <v>227</v>
      </c>
      <c r="L6" s="86"/>
      <c r="M6" s="86"/>
      <c r="N6" s="86"/>
      <c r="O6" s="86"/>
      <c r="P6" s="86"/>
      <c r="Q6" s="86"/>
      <c r="R6" s="86"/>
    </row>
    <row r="7" spans="1:18" ht="29.1" customHeight="1" x14ac:dyDescent="0.2">
      <c r="A7" s="86"/>
      <c r="C7" s="19" t="s">
        <v>13</v>
      </c>
      <c r="D7" s="3"/>
      <c r="E7" s="19" t="s">
        <v>309</v>
      </c>
      <c r="F7" s="3"/>
      <c r="G7" s="19" t="s">
        <v>310</v>
      </c>
      <c r="H7" s="3"/>
      <c r="I7" s="19" t="s">
        <v>311</v>
      </c>
      <c r="K7" s="19" t="s">
        <v>13</v>
      </c>
      <c r="L7" s="3"/>
      <c r="M7" s="19" t="s">
        <v>309</v>
      </c>
      <c r="N7" s="3"/>
      <c r="O7" s="19" t="s">
        <v>310</v>
      </c>
      <c r="P7" s="3"/>
      <c r="Q7" s="112" t="s">
        <v>311</v>
      </c>
      <c r="R7" s="112"/>
    </row>
    <row r="8" spans="1:18" ht="21.75" customHeight="1" x14ac:dyDescent="0.2">
      <c r="A8" s="5" t="s">
        <v>21</v>
      </c>
      <c r="C8" s="27">
        <v>107173119</v>
      </c>
      <c r="D8" s="26"/>
      <c r="E8" s="27">
        <v>315205604959</v>
      </c>
      <c r="F8" s="26"/>
      <c r="G8" s="27">
        <v>303665522206</v>
      </c>
      <c r="H8" s="26"/>
      <c r="I8" s="27">
        <v>11540082753</v>
      </c>
      <c r="J8" s="26"/>
      <c r="K8" s="27">
        <v>107173119</v>
      </c>
      <c r="L8" s="26"/>
      <c r="M8" s="27">
        <v>315205604959</v>
      </c>
      <c r="N8" s="26"/>
      <c r="O8" s="27">
        <v>303665522206</v>
      </c>
      <c r="P8" s="26"/>
      <c r="Q8" s="89">
        <v>11540082753</v>
      </c>
      <c r="R8" s="89"/>
    </row>
    <row r="9" spans="1:18" ht="21.75" customHeight="1" x14ac:dyDescent="0.2">
      <c r="A9" s="8" t="s">
        <v>34</v>
      </c>
      <c r="C9" s="28">
        <v>1747</v>
      </c>
      <c r="D9" s="26"/>
      <c r="E9" s="28">
        <v>14882209</v>
      </c>
      <c r="F9" s="26"/>
      <c r="G9" s="28">
        <v>15876736</v>
      </c>
      <c r="H9" s="26"/>
      <c r="I9" s="28">
        <v>-994527</v>
      </c>
      <c r="J9" s="26"/>
      <c r="K9" s="28">
        <v>1747</v>
      </c>
      <c r="L9" s="26"/>
      <c r="M9" s="28">
        <v>14882209</v>
      </c>
      <c r="N9" s="26"/>
      <c r="O9" s="28">
        <v>15876736</v>
      </c>
      <c r="P9" s="26"/>
      <c r="Q9" s="91">
        <v>-994527</v>
      </c>
      <c r="R9" s="91"/>
    </row>
    <row r="10" spans="1:18" ht="21.75" customHeight="1" x14ac:dyDescent="0.2">
      <c r="A10" s="8" t="s">
        <v>62</v>
      </c>
      <c r="C10" s="28">
        <v>1</v>
      </c>
      <c r="D10" s="26"/>
      <c r="E10" s="28">
        <v>1</v>
      </c>
      <c r="F10" s="26"/>
      <c r="G10" s="28">
        <v>1984</v>
      </c>
      <c r="H10" s="26"/>
      <c r="I10" s="28">
        <v>-1983</v>
      </c>
      <c r="J10" s="26"/>
      <c r="K10" s="28">
        <v>1</v>
      </c>
      <c r="L10" s="26"/>
      <c r="M10" s="28">
        <v>1</v>
      </c>
      <c r="N10" s="26"/>
      <c r="O10" s="28">
        <v>1984</v>
      </c>
      <c r="P10" s="26"/>
      <c r="Q10" s="91">
        <v>-1983</v>
      </c>
      <c r="R10" s="91"/>
    </row>
    <row r="11" spans="1:18" ht="21.75" customHeight="1" x14ac:dyDescent="0.2">
      <c r="A11" s="8" t="s">
        <v>19</v>
      </c>
      <c r="C11" s="28">
        <v>1675000</v>
      </c>
      <c r="D11" s="26"/>
      <c r="E11" s="28">
        <v>6714691152</v>
      </c>
      <c r="F11" s="26"/>
      <c r="G11" s="28">
        <v>6843698574</v>
      </c>
      <c r="H11" s="26"/>
      <c r="I11" s="28">
        <v>-129007422</v>
      </c>
      <c r="J11" s="26"/>
      <c r="K11" s="28">
        <v>1675000</v>
      </c>
      <c r="L11" s="26"/>
      <c r="M11" s="28">
        <v>6714691152</v>
      </c>
      <c r="N11" s="26"/>
      <c r="O11" s="28">
        <v>6843698574</v>
      </c>
      <c r="P11" s="26"/>
      <c r="Q11" s="91">
        <v>-129007422</v>
      </c>
      <c r="R11" s="91"/>
    </row>
    <row r="12" spans="1:18" ht="21.75" customHeight="1" x14ac:dyDescent="0.2">
      <c r="A12" s="8" t="s">
        <v>243</v>
      </c>
      <c r="C12" s="28">
        <v>0</v>
      </c>
      <c r="D12" s="26"/>
      <c r="E12" s="28">
        <v>0</v>
      </c>
      <c r="F12" s="26"/>
      <c r="G12" s="28">
        <v>0</v>
      </c>
      <c r="H12" s="26"/>
      <c r="I12" s="28">
        <v>0</v>
      </c>
      <c r="J12" s="26"/>
      <c r="K12" s="28">
        <v>49750</v>
      </c>
      <c r="L12" s="26"/>
      <c r="M12" s="28">
        <v>24540793774</v>
      </c>
      <c r="N12" s="26"/>
      <c r="O12" s="28">
        <v>17872028690</v>
      </c>
      <c r="P12" s="26"/>
      <c r="Q12" s="91">
        <v>6668765084</v>
      </c>
      <c r="R12" s="91"/>
    </row>
    <row r="13" spans="1:18" ht="21.75" customHeight="1" x14ac:dyDescent="0.2">
      <c r="A13" s="8" t="s">
        <v>244</v>
      </c>
      <c r="C13" s="28">
        <v>0</v>
      </c>
      <c r="D13" s="26"/>
      <c r="E13" s="28">
        <v>0</v>
      </c>
      <c r="F13" s="26"/>
      <c r="G13" s="28">
        <v>0</v>
      </c>
      <c r="H13" s="26"/>
      <c r="I13" s="28">
        <v>0</v>
      </c>
      <c r="J13" s="26"/>
      <c r="K13" s="28">
        <v>17636000</v>
      </c>
      <c r="L13" s="26"/>
      <c r="M13" s="28">
        <v>171033928000</v>
      </c>
      <c r="N13" s="26"/>
      <c r="O13" s="28">
        <v>180369526319</v>
      </c>
      <c r="P13" s="26"/>
      <c r="Q13" s="91">
        <v>-9335598319</v>
      </c>
      <c r="R13" s="91"/>
    </row>
    <row r="14" spans="1:18" ht="21.75" customHeight="1" x14ac:dyDescent="0.2">
      <c r="A14" s="8" t="s">
        <v>232</v>
      </c>
      <c r="C14" s="28">
        <v>0</v>
      </c>
      <c r="D14" s="26"/>
      <c r="E14" s="28">
        <v>0</v>
      </c>
      <c r="F14" s="26"/>
      <c r="G14" s="28">
        <v>0</v>
      </c>
      <c r="H14" s="26"/>
      <c r="I14" s="28">
        <v>0</v>
      </c>
      <c r="J14" s="26"/>
      <c r="K14" s="28">
        <v>750000</v>
      </c>
      <c r="L14" s="26"/>
      <c r="M14" s="28">
        <v>6109909582</v>
      </c>
      <c r="N14" s="26"/>
      <c r="O14" s="28">
        <v>6330412759</v>
      </c>
      <c r="P14" s="26"/>
      <c r="Q14" s="91">
        <v>-220503177</v>
      </c>
      <c r="R14" s="91"/>
    </row>
    <row r="15" spans="1:18" ht="21.75" customHeight="1" x14ac:dyDescent="0.2">
      <c r="A15" s="8" t="s">
        <v>233</v>
      </c>
      <c r="C15" s="28">
        <v>0</v>
      </c>
      <c r="D15" s="26"/>
      <c r="E15" s="28">
        <v>0</v>
      </c>
      <c r="F15" s="26"/>
      <c r="G15" s="28">
        <v>0</v>
      </c>
      <c r="H15" s="26"/>
      <c r="I15" s="28">
        <v>0</v>
      </c>
      <c r="J15" s="26"/>
      <c r="K15" s="28">
        <v>22728</v>
      </c>
      <c r="L15" s="26"/>
      <c r="M15" s="28">
        <v>125616384</v>
      </c>
      <c r="N15" s="26"/>
      <c r="O15" s="28">
        <v>120344752</v>
      </c>
      <c r="P15" s="26"/>
      <c r="Q15" s="91">
        <v>5271632</v>
      </c>
      <c r="R15" s="91"/>
    </row>
    <row r="16" spans="1:18" ht="21.75" customHeight="1" x14ac:dyDescent="0.2">
      <c r="A16" s="8" t="s">
        <v>234</v>
      </c>
      <c r="C16" s="28">
        <v>0</v>
      </c>
      <c r="D16" s="26"/>
      <c r="E16" s="28">
        <v>0</v>
      </c>
      <c r="F16" s="26"/>
      <c r="G16" s="28">
        <v>0</v>
      </c>
      <c r="H16" s="26"/>
      <c r="I16" s="28">
        <v>0</v>
      </c>
      <c r="J16" s="26"/>
      <c r="K16" s="28">
        <v>23389916</v>
      </c>
      <c r="L16" s="26"/>
      <c r="M16" s="28">
        <v>75970447168</v>
      </c>
      <c r="N16" s="26"/>
      <c r="O16" s="28">
        <v>69858915136</v>
      </c>
      <c r="P16" s="26"/>
      <c r="Q16" s="91">
        <v>6111532032</v>
      </c>
      <c r="R16" s="91"/>
    </row>
    <row r="17" spans="1:18" ht="21.75" customHeight="1" x14ac:dyDescent="0.2">
      <c r="A17" s="8" t="s">
        <v>245</v>
      </c>
      <c r="C17" s="28">
        <v>0</v>
      </c>
      <c r="D17" s="26"/>
      <c r="E17" s="28">
        <v>0</v>
      </c>
      <c r="F17" s="26"/>
      <c r="G17" s="28">
        <v>0</v>
      </c>
      <c r="H17" s="26"/>
      <c r="I17" s="28">
        <v>0</v>
      </c>
      <c r="J17" s="26"/>
      <c r="K17" s="28">
        <v>19000</v>
      </c>
      <c r="L17" s="26"/>
      <c r="M17" s="28">
        <v>24263920643</v>
      </c>
      <c r="N17" s="26"/>
      <c r="O17" s="28">
        <v>25043292171</v>
      </c>
      <c r="P17" s="26"/>
      <c r="Q17" s="91">
        <v>-779371528</v>
      </c>
      <c r="R17" s="91"/>
    </row>
    <row r="18" spans="1:18" ht="21.75" customHeight="1" x14ac:dyDescent="0.2">
      <c r="A18" s="8" t="s">
        <v>235</v>
      </c>
      <c r="C18" s="28">
        <v>0</v>
      </c>
      <c r="D18" s="26"/>
      <c r="E18" s="28">
        <v>0</v>
      </c>
      <c r="F18" s="26"/>
      <c r="G18" s="28">
        <v>0</v>
      </c>
      <c r="H18" s="26"/>
      <c r="I18" s="28">
        <v>0</v>
      </c>
      <c r="J18" s="26"/>
      <c r="K18" s="28">
        <v>515000</v>
      </c>
      <c r="L18" s="26"/>
      <c r="M18" s="28">
        <v>9187039604</v>
      </c>
      <c r="N18" s="26"/>
      <c r="O18" s="28">
        <v>9375667419</v>
      </c>
      <c r="P18" s="26"/>
      <c r="Q18" s="91">
        <v>-188627815</v>
      </c>
      <c r="R18" s="91"/>
    </row>
    <row r="19" spans="1:18" ht="21.75" customHeight="1" x14ac:dyDescent="0.2">
      <c r="A19" s="8" t="s">
        <v>100</v>
      </c>
      <c r="C19" s="28">
        <v>0</v>
      </c>
      <c r="D19" s="26"/>
      <c r="E19" s="28">
        <v>0</v>
      </c>
      <c r="F19" s="26"/>
      <c r="G19" s="28">
        <v>0</v>
      </c>
      <c r="H19" s="26"/>
      <c r="I19" s="28">
        <v>0</v>
      </c>
      <c r="J19" s="26"/>
      <c r="K19" s="28">
        <v>1150000</v>
      </c>
      <c r="L19" s="26"/>
      <c r="M19" s="28">
        <v>148615664358</v>
      </c>
      <c r="N19" s="26"/>
      <c r="O19" s="28">
        <v>155522822217</v>
      </c>
      <c r="P19" s="26"/>
      <c r="Q19" s="91">
        <v>-6907157859</v>
      </c>
      <c r="R19" s="91"/>
    </row>
    <row r="20" spans="1:18" ht="21.75" customHeight="1" x14ac:dyDescent="0.2">
      <c r="A20" s="8" t="s">
        <v>246</v>
      </c>
      <c r="C20" s="28">
        <v>0</v>
      </c>
      <c r="D20" s="26"/>
      <c r="E20" s="28">
        <v>0</v>
      </c>
      <c r="F20" s="26"/>
      <c r="G20" s="28">
        <v>0</v>
      </c>
      <c r="H20" s="26"/>
      <c r="I20" s="28">
        <v>0</v>
      </c>
      <c r="J20" s="26"/>
      <c r="K20" s="28">
        <v>3075000</v>
      </c>
      <c r="L20" s="26"/>
      <c r="M20" s="28">
        <v>177703897279</v>
      </c>
      <c r="N20" s="26"/>
      <c r="O20" s="28">
        <v>192756623380</v>
      </c>
      <c r="P20" s="26"/>
      <c r="Q20" s="91">
        <v>-15052726101</v>
      </c>
      <c r="R20" s="91"/>
    </row>
    <row r="21" spans="1:18" ht="21.75" customHeight="1" x14ac:dyDescent="0.2">
      <c r="A21" s="8" t="s">
        <v>236</v>
      </c>
      <c r="C21" s="28">
        <v>0</v>
      </c>
      <c r="D21" s="26"/>
      <c r="E21" s="28">
        <v>0</v>
      </c>
      <c r="F21" s="26"/>
      <c r="G21" s="28">
        <v>0</v>
      </c>
      <c r="H21" s="26"/>
      <c r="I21" s="28">
        <v>0</v>
      </c>
      <c r="J21" s="26"/>
      <c r="K21" s="28">
        <v>594302</v>
      </c>
      <c r="L21" s="26"/>
      <c r="M21" s="28">
        <v>589708048</v>
      </c>
      <c r="N21" s="26"/>
      <c r="O21" s="28">
        <v>449734805</v>
      </c>
      <c r="P21" s="26"/>
      <c r="Q21" s="91">
        <v>139973243</v>
      </c>
      <c r="R21" s="91"/>
    </row>
    <row r="22" spans="1:18" ht="21.75" customHeight="1" x14ac:dyDescent="0.2">
      <c r="A22" s="8" t="s">
        <v>237</v>
      </c>
      <c r="C22" s="28">
        <v>0</v>
      </c>
      <c r="D22" s="26"/>
      <c r="E22" s="28">
        <v>0</v>
      </c>
      <c r="F22" s="26"/>
      <c r="G22" s="28">
        <v>0</v>
      </c>
      <c r="H22" s="26"/>
      <c r="I22" s="28">
        <v>0</v>
      </c>
      <c r="J22" s="26"/>
      <c r="K22" s="28">
        <v>5417095</v>
      </c>
      <c r="L22" s="26"/>
      <c r="M22" s="28">
        <v>13056682245</v>
      </c>
      <c r="N22" s="26"/>
      <c r="O22" s="28">
        <v>14350437735</v>
      </c>
      <c r="P22" s="26"/>
      <c r="Q22" s="91">
        <v>-1293755490</v>
      </c>
      <c r="R22" s="91"/>
    </row>
    <row r="23" spans="1:18" ht="21.75" customHeight="1" x14ac:dyDescent="0.2">
      <c r="A23" s="8" t="s">
        <v>238</v>
      </c>
      <c r="C23" s="28">
        <v>0</v>
      </c>
      <c r="D23" s="26"/>
      <c r="E23" s="28">
        <v>0</v>
      </c>
      <c r="F23" s="26"/>
      <c r="G23" s="28">
        <v>0</v>
      </c>
      <c r="H23" s="26"/>
      <c r="I23" s="28">
        <v>0</v>
      </c>
      <c r="J23" s="26"/>
      <c r="K23" s="28">
        <v>24739802</v>
      </c>
      <c r="L23" s="26"/>
      <c r="M23" s="28">
        <v>50604738462</v>
      </c>
      <c r="N23" s="26"/>
      <c r="O23" s="28">
        <v>54057213788</v>
      </c>
      <c r="P23" s="26"/>
      <c r="Q23" s="91">
        <v>-3452475326</v>
      </c>
      <c r="R23" s="91"/>
    </row>
    <row r="24" spans="1:18" ht="21.75" customHeight="1" x14ac:dyDescent="0.2">
      <c r="A24" s="8" t="s">
        <v>239</v>
      </c>
      <c r="C24" s="28">
        <v>0</v>
      </c>
      <c r="D24" s="26"/>
      <c r="E24" s="28">
        <v>0</v>
      </c>
      <c r="F24" s="26"/>
      <c r="G24" s="28">
        <v>0</v>
      </c>
      <c r="H24" s="26"/>
      <c r="I24" s="28">
        <v>0</v>
      </c>
      <c r="J24" s="26"/>
      <c r="K24" s="28">
        <v>1478215</v>
      </c>
      <c r="L24" s="26"/>
      <c r="M24" s="28">
        <v>4371081755</v>
      </c>
      <c r="N24" s="26"/>
      <c r="O24" s="28">
        <v>4535954590</v>
      </c>
      <c r="P24" s="26"/>
      <c r="Q24" s="91">
        <v>-164872835</v>
      </c>
      <c r="R24" s="91"/>
    </row>
    <row r="25" spans="1:18" ht="21.75" customHeight="1" x14ac:dyDescent="0.2">
      <c r="A25" s="8" t="s">
        <v>117</v>
      </c>
      <c r="C25" s="28">
        <v>5655000</v>
      </c>
      <c r="D25" s="26"/>
      <c r="E25" s="28">
        <v>5655000000000</v>
      </c>
      <c r="F25" s="26"/>
      <c r="G25" s="28">
        <v>5326124171875</v>
      </c>
      <c r="H25" s="26"/>
      <c r="I25" s="28">
        <v>328875828125</v>
      </c>
      <c r="J25" s="26"/>
      <c r="K25" s="28">
        <v>5655000</v>
      </c>
      <c r="L25" s="26"/>
      <c r="M25" s="28">
        <v>5655000000000</v>
      </c>
      <c r="N25" s="26"/>
      <c r="O25" s="28">
        <v>5326124171875</v>
      </c>
      <c r="P25" s="26"/>
      <c r="Q25" s="91">
        <v>328875828125</v>
      </c>
      <c r="R25" s="91"/>
    </row>
    <row r="26" spans="1:18" ht="21.75" customHeight="1" x14ac:dyDescent="0.2">
      <c r="A26" s="8" t="s">
        <v>251</v>
      </c>
      <c r="C26" s="28">
        <v>0</v>
      </c>
      <c r="D26" s="26"/>
      <c r="E26" s="28">
        <v>0</v>
      </c>
      <c r="F26" s="26"/>
      <c r="G26" s="28">
        <v>0</v>
      </c>
      <c r="H26" s="26"/>
      <c r="I26" s="28">
        <v>0</v>
      </c>
      <c r="J26" s="26"/>
      <c r="K26" s="28">
        <v>49000</v>
      </c>
      <c r="L26" s="26"/>
      <c r="M26" s="28">
        <v>49000000000</v>
      </c>
      <c r="N26" s="26"/>
      <c r="O26" s="28">
        <v>44076020625</v>
      </c>
      <c r="P26" s="26"/>
      <c r="Q26" s="91">
        <v>4923979375</v>
      </c>
      <c r="R26" s="91"/>
    </row>
    <row r="27" spans="1:18" ht="21.75" customHeight="1" x14ac:dyDescent="0.2">
      <c r="A27" s="8" t="s">
        <v>252</v>
      </c>
      <c r="C27" s="28">
        <v>0</v>
      </c>
      <c r="D27" s="26"/>
      <c r="E27" s="28">
        <v>0</v>
      </c>
      <c r="F27" s="26"/>
      <c r="G27" s="28">
        <v>0</v>
      </c>
      <c r="H27" s="26"/>
      <c r="I27" s="28">
        <v>0</v>
      </c>
      <c r="J27" s="26"/>
      <c r="K27" s="28">
        <v>2418200</v>
      </c>
      <c r="L27" s="26"/>
      <c r="M27" s="28">
        <v>2418200000000</v>
      </c>
      <c r="N27" s="26"/>
      <c r="O27" s="28">
        <v>2240924722483</v>
      </c>
      <c r="P27" s="26"/>
      <c r="Q27" s="91">
        <v>177275277517</v>
      </c>
      <c r="R27" s="91"/>
    </row>
    <row r="28" spans="1:18" ht="21.75" customHeight="1" x14ac:dyDescent="0.2">
      <c r="A28" s="8" t="s">
        <v>253</v>
      </c>
      <c r="C28" s="28">
        <v>0</v>
      </c>
      <c r="D28" s="26"/>
      <c r="E28" s="28">
        <v>0</v>
      </c>
      <c r="F28" s="26"/>
      <c r="G28" s="28">
        <v>0</v>
      </c>
      <c r="H28" s="26"/>
      <c r="I28" s="28">
        <v>0</v>
      </c>
      <c r="J28" s="26"/>
      <c r="K28" s="28">
        <v>1358000</v>
      </c>
      <c r="L28" s="26"/>
      <c r="M28" s="28">
        <v>1358000000000</v>
      </c>
      <c r="N28" s="26"/>
      <c r="O28" s="28">
        <v>1221535428750</v>
      </c>
      <c r="P28" s="26"/>
      <c r="Q28" s="91">
        <v>136464571250</v>
      </c>
      <c r="R28" s="91"/>
    </row>
    <row r="29" spans="1:18" ht="21.75" customHeight="1" x14ac:dyDescent="0.2">
      <c r="A29" s="8" t="s">
        <v>254</v>
      </c>
      <c r="C29" s="28">
        <v>0</v>
      </c>
      <c r="D29" s="26"/>
      <c r="E29" s="28">
        <v>0</v>
      </c>
      <c r="F29" s="26"/>
      <c r="G29" s="28">
        <v>0</v>
      </c>
      <c r="H29" s="26"/>
      <c r="I29" s="28">
        <v>0</v>
      </c>
      <c r="J29" s="26"/>
      <c r="K29" s="28">
        <v>82000</v>
      </c>
      <c r="L29" s="26"/>
      <c r="M29" s="28">
        <v>82000000000</v>
      </c>
      <c r="N29" s="26"/>
      <c r="O29" s="28">
        <v>80749028828</v>
      </c>
      <c r="P29" s="26"/>
      <c r="Q29" s="91">
        <v>1250971172</v>
      </c>
      <c r="R29" s="91"/>
    </row>
    <row r="30" spans="1:18" ht="21.75" customHeight="1" x14ac:dyDescent="0.2">
      <c r="A30" s="11" t="s">
        <v>255</v>
      </c>
      <c r="C30" s="30">
        <v>0</v>
      </c>
      <c r="D30" s="26"/>
      <c r="E30" s="29">
        <v>0</v>
      </c>
      <c r="F30" s="26"/>
      <c r="G30" s="29">
        <v>0</v>
      </c>
      <c r="H30" s="26"/>
      <c r="I30" s="29">
        <v>0</v>
      </c>
      <c r="J30" s="26"/>
      <c r="K30" s="29">
        <v>160000</v>
      </c>
      <c r="L30" s="26"/>
      <c r="M30" s="29">
        <v>160000000000</v>
      </c>
      <c r="N30" s="26"/>
      <c r="O30" s="29">
        <v>158393826500</v>
      </c>
      <c r="P30" s="26"/>
      <c r="Q30" s="113">
        <v>1606173500</v>
      </c>
      <c r="R30" s="113"/>
    </row>
    <row r="31" spans="1:18" ht="21.75" customHeight="1" x14ac:dyDescent="0.2">
      <c r="A31" s="15" t="s">
        <v>76</v>
      </c>
      <c r="C31" s="30"/>
      <c r="D31" s="26"/>
      <c r="E31" s="31">
        <v>5976935178321</v>
      </c>
      <c r="F31" s="26"/>
      <c r="G31" s="31">
        <v>5636649271375</v>
      </c>
      <c r="H31" s="26"/>
      <c r="I31" s="31">
        <v>340285906946</v>
      </c>
      <c r="J31" s="26"/>
      <c r="K31" s="31">
        <v>197408875</v>
      </c>
      <c r="L31" s="26"/>
      <c r="M31" s="31">
        <v>10750308605623</v>
      </c>
      <c r="N31" s="26"/>
      <c r="O31" s="31">
        <v>10112971272322</v>
      </c>
      <c r="P31" s="26"/>
      <c r="Q31" s="114">
        <v>637337333301</v>
      </c>
      <c r="R31" s="114"/>
    </row>
  </sheetData>
  <mergeCells count="32"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71"/>
  <sheetViews>
    <sheetView rightToLeft="1" view="pageBreakPreview" topLeftCell="F1" zoomScale="115" zoomScaleNormal="100" zoomScaleSheetLayoutView="115" workbookViewId="0">
      <pane ySplit="8" topLeftCell="A57" activePane="bottomLeft" state="frozen"/>
      <selection pane="bottomLeft" activeCell="A52" sqref="A52:XFD5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8.28515625" bestFit="1" customWidth="1"/>
    <col min="9" max="9" width="1.28515625" customWidth="1"/>
    <col min="10" max="10" width="18.28515625" bestFit="1" customWidth="1"/>
    <col min="11" max="11" width="1.28515625" customWidth="1"/>
    <col min="12" max="12" width="14.28515625" customWidth="1"/>
    <col min="13" max="13" width="1.28515625" customWidth="1"/>
    <col min="14" max="14" width="16.85546875" bestFit="1" customWidth="1"/>
    <col min="15" max="15" width="1.28515625" customWidth="1"/>
    <col min="16" max="16" width="14.28515625" customWidth="1"/>
    <col min="17" max="17" width="1.28515625" customWidth="1"/>
    <col min="18" max="18" width="16.85546875" bestFit="1" customWidth="1"/>
    <col min="19" max="19" width="1.28515625" customWidth="1"/>
    <col min="20" max="20" width="12.7109375" bestFit="1" customWidth="1"/>
    <col min="21" max="21" width="1.28515625" customWidth="1"/>
    <col min="22" max="22" width="15.5703125" customWidth="1"/>
    <col min="23" max="23" width="1.28515625" customWidth="1"/>
    <col min="24" max="24" width="18.28515625" bestFit="1" customWidth="1"/>
    <col min="25" max="25" width="1.28515625" customWidth="1"/>
    <col min="26" max="26" width="18.5703125" bestFit="1" customWidth="1"/>
    <col min="27" max="27" width="1.28515625" customWidth="1"/>
    <col min="28" max="28" width="18.28515625" bestFit="1" customWidth="1"/>
    <col min="29" max="29" width="0.28515625" customWidth="1"/>
    <col min="31" max="31" width="39.140625" bestFit="1" customWidth="1"/>
    <col min="32" max="32" width="17.5703125" bestFit="1" customWidth="1"/>
    <col min="33" max="33" width="16.42578125" bestFit="1" customWidth="1"/>
    <col min="34" max="34" width="17.5703125" bestFit="1" customWidth="1"/>
    <col min="35" max="35" width="14.85546875" bestFit="1" customWidth="1"/>
  </cols>
  <sheetData>
    <row r="1" spans="1:28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</row>
    <row r="2" spans="1:28" ht="21.75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</row>
    <row r="3" spans="1:28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</row>
    <row r="4" spans="1:28" ht="14.45" customHeight="1" x14ac:dyDescent="0.2">
      <c r="A4" s="1" t="s">
        <v>3</v>
      </c>
      <c r="B4" s="85" t="s">
        <v>4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8" ht="14.45" customHeight="1" x14ac:dyDescent="0.2">
      <c r="A5" s="85" t="s">
        <v>5</v>
      </c>
      <c r="B5" s="85"/>
      <c r="C5" s="85" t="s">
        <v>6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28" ht="14.45" customHeight="1" x14ac:dyDescent="0.2">
      <c r="F6" s="86" t="s">
        <v>7</v>
      </c>
      <c r="G6" s="86"/>
      <c r="H6" s="86"/>
      <c r="I6" s="86"/>
      <c r="J6" s="86"/>
      <c r="L6" s="86" t="s">
        <v>8</v>
      </c>
      <c r="M6" s="86"/>
      <c r="N6" s="86"/>
      <c r="O6" s="86"/>
      <c r="P6" s="86"/>
      <c r="Q6" s="86"/>
      <c r="R6" s="86"/>
      <c r="T6" s="86" t="s">
        <v>9</v>
      </c>
      <c r="U6" s="86"/>
      <c r="V6" s="86"/>
      <c r="W6" s="86"/>
      <c r="X6" s="86"/>
      <c r="Y6" s="86"/>
      <c r="Z6" s="86"/>
      <c r="AA6" s="86"/>
      <c r="AB6" s="86"/>
    </row>
    <row r="7" spans="1:28" ht="14.45" customHeight="1" x14ac:dyDescent="0.2">
      <c r="F7" s="3"/>
      <c r="G7" s="3"/>
      <c r="H7" s="3"/>
      <c r="I7" s="3"/>
      <c r="J7" s="3"/>
      <c r="L7" s="87" t="s">
        <v>10</v>
      </c>
      <c r="M7" s="87"/>
      <c r="N7" s="87"/>
      <c r="O7" s="3"/>
      <c r="P7" s="87" t="s">
        <v>11</v>
      </c>
      <c r="Q7" s="87"/>
      <c r="R7" s="8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86" t="s">
        <v>12</v>
      </c>
      <c r="B8" s="86"/>
      <c r="C8" s="86"/>
      <c r="E8" s="86" t="s">
        <v>13</v>
      </c>
      <c r="F8" s="8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88" t="s">
        <v>19</v>
      </c>
      <c r="B9" s="88"/>
      <c r="C9" s="88"/>
      <c r="E9" s="89">
        <v>1675000</v>
      </c>
      <c r="F9" s="89"/>
      <c r="G9" s="26"/>
      <c r="H9" s="27">
        <v>7056959395</v>
      </c>
      <c r="I9" s="26"/>
      <c r="J9" s="27">
        <v>6531865342.5</v>
      </c>
      <c r="K9" s="26"/>
      <c r="L9" s="27">
        <v>0</v>
      </c>
      <c r="M9" s="26"/>
      <c r="N9" s="27">
        <v>0</v>
      </c>
      <c r="O9" s="26"/>
      <c r="P9" s="27">
        <v>-1675000</v>
      </c>
      <c r="Q9" s="26"/>
      <c r="R9" s="27">
        <v>6714691152</v>
      </c>
      <c r="S9" s="26"/>
      <c r="T9" s="27">
        <v>0</v>
      </c>
      <c r="U9" s="26"/>
      <c r="V9" s="27">
        <v>0</v>
      </c>
      <c r="W9" s="26"/>
      <c r="X9" s="27">
        <v>0</v>
      </c>
      <c r="Y9" s="26"/>
      <c r="Z9" s="27">
        <v>0</v>
      </c>
      <c r="AB9" s="7">
        <v>0</v>
      </c>
    </row>
    <row r="10" spans="1:28" ht="21.75" customHeight="1" x14ac:dyDescent="0.2">
      <c r="A10" s="90" t="s">
        <v>20</v>
      </c>
      <c r="B10" s="90"/>
      <c r="C10" s="90"/>
      <c r="E10" s="91">
        <v>80055229</v>
      </c>
      <c r="F10" s="91"/>
      <c r="G10" s="26"/>
      <c r="H10" s="28">
        <v>79254694032</v>
      </c>
      <c r="I10" s="26"/>
      <c r="J10" s="28">
        <v>88809897525.249893</v>
      </c>
      <c r="K10" s="26"/>
      <c r="L10" s="28">
        <v>0</v>
      </c>
      <c r="M10" s="26"/>
      <c r="N10" s="28">
        <v>0</v>
      </c>
      <c r="O10" s="26"/>
      <c r="P10" s="28">
        <v>0</v>
      </c>
      <c r="Q10" s="26"/>
      <c r="R10" s="28">
        <v>0</v>
      </c>
      <c r="S10" s="26"/>
      <c r="T10" s="28">
        <v>80055229</v>
      </c>
      <c r="U10" s="26"/>
      <c r="V10" s="28">
        <v>1357</v>
      </c>
      <c r="W10" s="26"/>
      <c r="X10" s="28">
        <v>79254694032</v>
      </c>
      <c r="Y10" s="26"/>
      <c r="Z10" s="28">
        <v>107795197622.32899</v>
      </c>
      <c r="AB10" s="10">
        <v>0.24</v>
      </c>
    </row>
    <row r="11" spans="1:28" ht="21.75" customHeight="1" x14ac:dyDescent="0.2">
      <c r="A11" s="90" t="s">
        <v>21</v>
      </c>
      <c r="B11" s="90"/>
      <c r="C11" s="90"/>
      <c r="E11" s="91">
        <v>107173119</v>
      </c>
      <c r="F11" s="91"/>
      <c r="G11" s="26"/>
      <c r="H11" s="28">
        <v>145176983208</v>
      </c>
      <c r="I11" s="26"/>
      <c r="J11" s="28">
        <v>306059962533.99402</v>
      </c>
      <c r="K11" s="26"/>
      <c r="L11" s="28">
        <v>0</v>
      </c>
      <c r="M11" s="26"/>
      <c r="N11" s="28">
        <v>0</v>
      </c>
      <c r="O11" s="26"/>
      <c r="P11" s="28">
        <v>-107173119</v>
      </c>
      <c r="Q11" s="26"/>
      <c r="R11" s="28">
        <v>315205604959</v>
      </c>
      <c r="S11" s="26"/>
      <c r="T11" s="28">
        <v>0</v>
      </c>
      <c r="U11" s="26"/>
      <c r="V11" s="28">
        <v>0</v>
      </c>
      <c r="W11" s="26"/>
      <c r="X11" s="28">
        <v>0</v>
      </c>
      <c r="Y11" s="26"/>
      <c r="Z11" s="28">
        <v>0</v>
      </c>
      <c r="AB11" s="10">
        <v>0</v>
      </c>
    </row>
    <row r="12" spans="1:28" ht="21.75" customHeight="1" x14ac:dyDescent="0.2">
      <c r="A12" s="90" t="s">
        <v>22</v>
      </c>
      <c r="B12" s="90"/>
      <c r="C12" s="90"/>
      <c r="E12" s="91">
        <v>166631</v>
      </c>
      <c r="F12" s="91"/>
      <c r="G12" s="26"/>
      <c r="H12" s="28">
        <v>16246775821</v>
      </c>
      <c r="I12" s="26"/>
      <c r="J12" s="28">
        <v>10902713619.8778</v>
      </c>
      <c r="K12" s="26"/>
      <c r="L12" s="28">
        <v>0</v>
      </c>
      <c r="M12" s="26"/>
      <c r="N12" s="28">
        <v>0</v>
      </c>
      <c r="O12" s="26"/>
      <c r="P12" s="28">
        <v>0</v>
      </c>
      <c r="Q12" s="26"/>
      <c r="R12" s="28">
        <v>0</v>
      </c>
      <c r="S12" s="26"/>
      <c r="T12" s="28">
        <v>166631</v>
      </c>
      <c r="U12" s="26"/>
      <c r="V12" s="28">
        <v>77490</v>
      </c>
      <c r="W12" s="26"/>
      <c r="X12" s="28">
        <v>16246775821</v>
      </c>
      <c r="Y12" s="26"/>
      <c r="Z12" s="28">
        <v>12812424604.251301</v>
      </c>
      <c r="AB12" s="10">
        <v>0.03</v>
      </c>
    </row>
    <row r="13" spans="1:28" ht="21.75" customHeight="1" x14ac:dyDescent="0.2">
      <c r="A13" s="90" t="s">
        <v>23</v>
      </c>
      <c r="B13" s="90"/>
      <c r="C13" s="90"/>
      <c r="E13" s="91">
        <v>73604381</v>
      </c>
      <c r="F13" s="91"/>
      <c r="G13" s="26"/>
      <c r="H13" s="28">
        <v>112200919555</v>
      </c>
      <c r="I13" s="26"/>
      <c r="J13" s="28">
        <v>130660364832.282</v>
      </c>
      <c r="K13" s="26"/>
      <c r="L13" s="28">
        <v>0</v>
      </c>
      <c r="M13" s="26"/>
      <c r="N13" s="28">
        <v>0</v>
      </c>
      <c r="O13" s="26"/>
      <c r="P13" s="28">
        <v>0</v>
      </c>
      <c r="Q13" s="26"/>
      <c r="R13" s="28">
        <v>0</v>
      </c>
      <c r="S13" s="26"/>
      <c r="T13" s="28">
        <v>73604381</v>
      </c>
      <c r="U13" s="26"/>
      <c r="V13" s="28">
        <v>2082</v>
      </c>
      <c r="W13" s="26"/>
      <c r="X13" s="28">
        <v>112200919555</v>
      </c>
      <c r="Y13" s="26"/>
      <c r="Z13" s="28">
        <v>152059742638.79901</v>
      </c>
      <c r="AB13" s="10">
        <v>0.34</v>
      </c>
    </row>
    <row r="14" spans="1:28" ht="21.75" customHeight="1" x14ac:dyDescent="0.2">
      <c r="A14" s="90" t="s">
        <v>24</v>
      </c>
      <c r="B14" s="90"/>
      <c r="C14" s="90"/>
      <c r="E14" s="91">
        <v>5119599</v>
      </c>
      <c r="F14" s="91"/>
      <c r="G14" s="26"/>
      <c r="H14" s="28">
        <v>30177267281</v>
      </c>
      <c r="I14" s="26"/>
      <c r="J14" s="28">
        <v>46533024417.526802</v>
      </c>
      <c r="K14" s="26"/>
      <c r="L14" s="28">
        <v>0</v>
      </c>
      <c r="M14" s="26"/>
      <c r="N14" s="28">
        <v>0</v>
      </c>
      <c r="O14" s="26"/>
      <c r="P14" s="28">
        <v>0</v>
      </c>
      <c r="Q14" s="26"/>
      <c r="R14" s="28">
        <v>0</v>
      </c>
      <c r="S14" s="26"/>
      <c r="T14" s="28">
        <v>5119599</v>
      </c>
      <c r="U14" s="26"/>
      <c r="V14" s="28">
        <v>11480</v>
      </c>
      <c r="W14" s="26"/>
      <c r="X14" s="28">
        <v>30177267281</v>
      </c>
      <c r="Y14" s="26"/>
      <c r="Z14" s="28">
        <v>58318681256.900398</v>
      </c>
      <c r="AB14" s="10">
        <v>0.13</v>
      </c>
    </row>
    <row r="15" spans="1:28" ht="21.75" customHeight="1" x14ac:dyDescent="0.2">
      <c r="A15" s="90" t="s">
        <v>25</v>
      </c>
      <c r="B15" s="90"/>
      <c r="C15" s="90"/>
      <c r="E15" s="91">
        <v>8000000</v>
      </c>
      <c r="F15" s="91"/>
      <c r="G15" s="26"/>
      <c r="H15" s="28">
        <v>70014719255</v>
      </c>
      <c r="I15" s="26"/>
      <c r="J15" s="28">
        <v>87954812800</v>
      </c>
      <c r="K15" s="26"/>
      <c r="L15" s="28">
        <v>0</v>
      </c>
      <c r="M15" s="26"/>
      <c r="N15" s="28">
        <v>0</v>
      </c>
      <c r="O15" s="26"/>
      <c r="P15" s="28">
        <v>0</v>
      </c>
      <c r="Q15" s="26"/>
      <c r="R15" s="28">
        <v>0</v>
      </c>
      <c r="S15" s="26"/>
      <c r="T15" s="28">
        <v>8000000</v>
      </c>
      <c r="U15" s="26"/>
      <c r="V15" s="28">
        <v>12180</v>
      </c>
      <c r="W15" s="26"/>
      <c r="X15" s="28">
        <v>70014719255</v>
      </c>
      <c r="Y15" s="26"/>
      <c r="Z15" s="28">
        <v>96686788800</v>
      </c>
      <c r="AB15" s="10">
        <v>0.22</v>
      </c>
    </row>
    <row r="16" spans="1:28" ht="21.75" customHeight="1" x14ac:dyDescent="0.2">
      <c r="A16" s="90" t="s">
        <v>26</v>
      </c>
      <c r="B16" s="90"/>
      <c r="C16" s="90"/>
      <c r="E16" s="91">
        <v>19109034</v>
      </c>
      <c r="F16" s="91"/>
      <c r="G16" s="26"/>
      <c r="H16" s="28">
        <v>69743070543</v>
      </c>
      <c r="I16" s="26"/>
      <c r="J16" s="28">
        <v>90066275544.104996</v>
      </c>
      <c r="K16" s="26"/>
      <c r="L16" s="28">
        <v>0</v>
      </c>
      <c r="M16" s="26"/>
      <c r="N16" s="28">
        <v>0</v>
      </c>
      <c r="O16" s="26"/>
      <c r="P16" s="28">
        <v>0</v>
      </c>
      <c r="Q16" s="26"/>
      <c r="R16" s="28">
        <v>0</v>
      </c>
      <c r="S16" s="26"/>
      <c r="T16" s="28">
        <v>19109034</v>
      </c>
      <c r="U16" s="26"/>
      <c r="V16" s="28">
        <v>5480</v>
      </c>
      <c r="W16" s="26"/>
      <c r="X16" s="28">
        <v>69743070543</v>
      </c>
      <c r="Y16" s="26"/>
      <c r="Z16" s="28">
        <v>103908039996.146</v>
      </c>
      <c r="AB16" s="10">
        <v>0.23</v>
      </c>
    </row>
    <row r="17" spans="1:28" ht="21.75" customHeight="1" x14ac:dyDescent="0.2">
      <c r="A17" s="90" t="s">
        <v>27</v>
      </c>
      <c r="B17" s="90"/>
      <c r="C17" s="90"/>
      <c r="E17" s="91">
        <v>980000</v>
      </c>
      <c r="F17" s="91"/>
      <c r="G17" s="26"/>
      <c r="H17" s="28">
        <v>49926450597</v>
      </c>
      <c r="I17" s="26"/>
      <c r="J17" s="28">
        <v>43224273470</v>
      </c>
      <c r="K17" s="26"/>
      <c r="L17" s="28">
        <v>0</v>
      </c>
      <c r="M17" s="26"/>
      <c r="N17" s="28">
        <v>0</v>
      </c>
      <c r="O17" s="26"/>
      <c r="P17" s="28">
        <v>0</v>
      </c>
      <c r="Q17" s="26"/>
      <c r="R17" s="28">
        <v>0</v>
      </c>
      <c r="S17" s="26"/>
      <c r="T17" s="28">
        <v>980000</v>
      </c>
      <c r="U17" s="26"/>
      <c r="V17" s="28">
        <v>48220</v>
      </c>
      <c r="W17" s="26"/>
      <c r="X17" s="28">
        <v>49926450597</v>
      </c>
      <c r="Y17" s="26"/>
      <c r="Z17" s="28">
        <v>46890314212</v>
      </c>
      <c r="AB17" s="10">
        <v>0.1</v>
      </c>
    </row>
    <row r="18" spans="1:28" ht="21.75" customHeight="1" x14ac:dyDescent="0.2">
      <c r="A18" s="90" t="s">
        <v>28</v>
      </c>
      <c r="B18" s="90"/>
      <c r="C18" s="90"/>
      <c r="E18" s="91">
        <v>987986</v>
      </c>
      <c r="F18" s="91"/>
      <c r="G18" s="26"/>
      <c r="H18" s="28">
        <v>30200318093</v>
      </c>
      <c r="I18" s="26"/>
      <c r="J18" s="28">
        <v>25371428709.5336</v>
      </c>
      <c r="K18" s="26"/>
      <c r="L18" s="28">
        <v>330000</v>
      </c>
      <c r="M18" s="26"/>
      <c r="N18" s="28">
        <v>12090322934</v>
      </c>
      <c r="O18" s="26"/>
      <c r="P18" s="28">
        <v>0</v>
      </c>
      <c r="Q18" s="26"/>
      <c r="R18" s="28">
        <v>0</v>
      </c>
      <c r="S18" s="26"/>
      <c r="T18" s="28">
        <v>1317986</v>
      </c>
      <c r="U18" s="26"/>
      <c r="V18" s="28">
        <v>38080</v>
      </c>
      <c r="W18" s="26"/>
      <c r="X18" s="28">
        <v>42290641027</v>
      </c>
      <c r="Y18" s="26"/>
      <c r="Z18" s="28">
        <v>49800946629.817596</v>
      </c>
      <c r="AB18" s="10">
        <v>0.11</v>
      </c>
    </row>
    <row r="19" spans="1:28" ht="21.75" customHeight="1" x14ac:dyDescent="0.2">
      <c r="A19" s="90" t="s">
        <v>29</v>
      </c>
      <c r="B19" s="90"/>
      <c r="C19" s="90"/>
      <c r="E19" s="91">
        <v>2491443</v>
      </c>
      <c r="F19" s="91"/>
      <c r="G19" s="26"/>
      <c r="H19" s="28">
        <v>39995745247</v>
      </c>
      <c r="I19" s="26"/>
      <c r="J19" s="28">
        <v>25883768004.536701</v>
      </c>
      <c r="K19" s="26"/>
      <c r="L19" s="28">
        <v>0</v>
      </c>
      <c r="M19" s="26"/>
      <c r="N19" s="28">
        <v>0</v>
      </c>
      <c r="O19" s="26"/>
      <c r="P19" s="28">
        <v>0</v>
      </c>
      <c r="Q19" s="26"/>
      <c r="R19" s="28">
        <v>0</v>
      </c>
      <c r="S19" s="26"/>
      <c r="T19" s="28">
        <v>2491443</v>
      </c>
      <c r="U19" s="26"/>
      <c r="V19" s="28">
        <v>10590</v>
      </c>
      <c r="W19" s="26"/>
      <c r="X19" s="28">
        <v>39995745247</v>
      </c>
      <c r="Y19" s="26"/>
      <c r="Z19" s="28">
        <v>26180430102.009899</v>
      </c>
      <c r="AB19" s="10">
        <v>0.06</v>
      </c>
    </row>
    <row r="20" spans="1:28" ht="21.75" customHeight="1" x14ac:dyDescent="0.2">
      <c r="A20" s="90" t="s">
        <v>30</v>
      </c>
      <c r="B20" s="90"/>
      <c r="C20" s="90"/>
      <c r="E20" s="91">
        <v>3720858</v>
      </c>
      <c r="F20" s="91"/>
      <c r="G20" s="26"/>
      <c r="H20" s="28">
        <v>59792798251</v>
      </c>
      <c r="I20" s="26"/>
      <c r="J20" s="28">
        <v>66088514241.113998</v>
      </c>
      <c r="K20" s="26"/>
      <c r="L20" s="28">
        <v>0</v>
      </c>
      <c r="M20" s="26"/>
      <c r="N20" s="28">
        <v>0</v>
      </c>
      <c r="O20" s="26"/>
      <c r="P20" s="28">
        <v>0</v>
      </c>
      <c r="Q20" s="26"/>
      <c r="R20" s="28">
        <v>0</v>
      </c>
      <c r="S20" s="26"/>
      <c r="T20" s="28">
        <v>3720858</v>
      </c>
      <c r="U20" s="26"/>
      <c r="V20" s="28">
        <v>19650</v>
      </c>
      <c r="W20" s="26"/>
      <c r="X20" s="28">
        <v>59792798251</v>
      </c>
      <c r="Y20" s="26"/>
      <c r="Z20" s="28">
        <v>72549681834.518997</v>
      </c>
      <c r="AB20" s="10">
        <v>0.16</v>
      </c>
    </row>
    <row r="21" spans="1:28" ht="21.75" customHeight="1" x14ac:dyDescent="0.2">
      <c r="A21" s="90" t="s">
        <v>31</v>
      </c>
      <c r="B21" s="90"/>
      <c r="C21" s="90"/>
      <c r="E21" s="91">
        <v>1000000</v>
      </c>
      <c r="F21" s="91"/>
      <c r="G21" s="26"/>
      <c r="H21" s="28">
        <v>46442407839</v>
      </c>
      <c r="I21" s="26"/>
      <c r="J21" s="28">
        <v>61729116700</v>
      </c>
      <c r="K21" s="26"/>
      <c r="L21" s="28">
        <v>0</v>
      </c>
      <c r="M21" s="26"/>
      <c r="N21" s="28">
        <v>0</v>
      </c>
      <c r="O21" s="26"/>
      <c r="P21" s="28">
        <v>0</v>
      </c>
      <c r="Q21" s="26"/>
      <c r="R21" s="28">
        <v>0</v>
      </c>
      <c r="S21" s="26"/>
      <c r="T21" s="28">
        <v>1000000</v>
      </c>
      <c r="U21" s="26"/>
      <c r="V21" s="28">
        <v>61680</v>
      </c>
      <c r="W21" s="26"/>
      <c r="X21" s="28">
        <v>46442407839</v>
      </c>
      <c r="Y21" s="26"/>
      <c r="Z21" s="28">
        <v>61203213600</v>
      </c>
      <c r="AB21" s="10">
        <v>0.14000000000000001</v>
      </c>
    </row>
    <row r="22" spans="1:28" ht="21.75" customHeight="1" x14ac:dyDescent="0.2">
      <c r="A22" s="90" t="s">
        <v>32</v>
      </c>
      <c r="B22" s="90"/>
      <c r="C22" s="90"/>
      <c r="E22" s="91">
        <v>3109557</v>
      </c>
      <c r="F22" s="91"/>
      <c r="G22" s="26"/>
      <c r="H22" s="28">
        <v>24777572952</v>
      </c>
      <c r="I22" s="26"/>
      <c r="J22" s="28">
        <v>39247815982.240799</v>
      </c>
      <c r="K22" s="26"/>
      <c r="L22" s="28">
        <v>0</v>
      </c>
      <c r="M22" s="26"/>
      <c r="N22" s="28">
        <v>0</v>
      </c>
      <c r="O22" s="26"/>
      <c r="P22" s="28">
        <v>0</v>
      </c>
      <c r="Q22" s="26"/>
      <c r="R22" s="28">
        <v>0</v>
      </c>
      <c r="S22" s="26"/>
      <c r="T22" s="28">
        <v>3109557</v>
      </c>
      <c r="U22" s="26"/>
      <c r="V22" s="28">
        <v>12730</v>
      </c>
      <c r="W22" s="26"/>
      <c r="X22" s="28">
        <v>24777572952</v>
      </c>
      <c r="Y22" s="26"/>
      <c r="Z22" s="28">
        <v>39278671183.484703</v>
      </c>
      <c r="AB22" s="10">
        <v>0.09</v>
      </c>
    </row>
    <row r="23" spans="1:28" ht="21.75" customHeight="1" x14ac:dyDescent="0.2">
      <c r="A23" s="90" t="s">
        <v>33</v>
      </c>
      <c r="B23" s="90"/>
      <c r="C23" s="90"/>
      <c r="E23" s="91">
        <v>106925331</v>
      </c>
      <c r="F23" s="91"/>
      <c r="G23" s="26"/>
      <c r="H23" s="28">
        <v>454296328529</v>
      </c>
      <c r="I23" s="26"/>
      <c r="J23" s="28">
        <v>231931972846.33499</v>
      </c>
      <c r="K23" s="26"/>
      <c r="L23" s="28">
        <v>0</v>
      </c>
      <c r="M23" s="26"/>
      <c r="N23" s="28">
        <v>0</v>
      </c>
      <c r="O23" s="26"/>
      <c r="P23" s="28">
        <v>0</v>
      </c>
      <c r="Q23" s="26"/>
      <c r="R23" s="28">
        <v>0</v>
      </c>
      <c r="S23" s="26"/>
      <c r="T23" s="28">
        <v>106925331</v>
      </c>
      <c r="U23" s="26"/>
      <c r="V23" s="28">
        <v>2540</v>
      </c>
      <c r="W23" s="26"/>
      <c r="X23" s="28">
        <v>454296328529</v>
      </c>
      <c r="Y23" s="26"/>
      <c r="Z23" s="28">
        <v>269490947406.07999</v>
      </c>
      <c r="AB23" s="10">
        <v>0.6</v>
      </c>
    </row>
    <row r="24" spans="1:28" ht="21.75" customHeight="1" x14ac:dyDescent="0.2">
      <c r="A24" s="90" t="s">
        <v>34</v>
      </c>
      <c r="B24" s="90"/>
      <c r="C24" s="90"/>
      <c r="E24" s="91">
        <v>1747</v>
      </c>
      <c r="F24" s="91"/>
      <c r="G24" s="26"/>
      <c r="H24" s="28">
        <v>3629984</v>
      </c>
      <c r="I24" s="26"/>
      <c r="J24" s="28">
        <v>14474689.011499999</v>
      </c>
      <c r="K24" s="26"/>
      <c r="L24" s="28">
        <v>0</v>
      </c>
      <c r="M24" s="26"/>
      <c r="N24" s="28">
        <v>0</v>
      </c>
      <c r="O24" s="26"/>
      <c r="P24" s="28">
        <v>-1747</v>
      </c>
      <c r="Q24" s="26"/>
      <c r="R24" s="28">
        <v>14882209</v>
      </c>
      <c r="S24" s="26"/>
      <c r="T24" s="28">
        <v>0</v>
      </c>
      <c r="U24" s="26"/>
      <c r="V24" s="28">
        <v>0</v>
      </c>
      <c r="W24" s="26"/>
      <c r="X24" s="28">
        <v>0</v>
      </c>
      <c r="Y24" s="26"/>
      <c r="Z24" s="28">
        <v>0</v>
      </c>
      <c r="AB24" s="10">
        <v>0</v>
      </c>
    </row>
    <row r="25" spans="1:28" ht="21.75" customHeight="1" x14ac:dyDescent="0.2">
      <c r="A25" s="90" t="s">
        <v>35</v>
      </c>
      <c r="B25" s="90"/>
      <c r="C25" s="90"/>
      <c r="E25" s="91">
        <v>2433918</v>
      </c>
      <c r="F25" s="91"/>
      <c r="G25" s="26"/>
      <c r="H25" s="28">
        <v>21371509228</v>
      </c>
      <c r="I25" s="26"/>
      <c r="J25" s="28">
        <v>32289937991.308201</v>
      </c>
      <c r="K25" s="26"/>
      <c r="L25" s="28">
        <v>0</v>
      </c>
      <c r="M25" s="26"/>
      <c r="N25" s="28">
        <v>0</v>
      </c>
      <c r="O25" s="26"/>
      <c r="P25" s="28">
        <v>0</v>
      </c>
      <c r="Q25" s="26"/>
      <c r="R25" s="28">
        <v>0</v>
      </c>
      <c r="S25" s="26"/>
      <c r="T25" s="28">
        <v>2433918</v>
      </c>
      <c r="U25" s="26"/>
      <c r="V25" s="28">
        <v>22460</v>
      </c>
      <c r="W25" s="26"/>
      <c r="X25" s="28">
        <v>21371509228</v>
      </c>
      <c r="Y25" s="26"/>
      <c r="Z25" s="28">
        <v>54243231659.295601</v>
      </c>
      <c r="AB25" s="10">
        <v>0.12</v>
      </c>
    </row>
    <row r="26" spans="1:28" ht="21.75" customHeight="1" x14ac:dyDescent="0.2">
      <c r="A26" s="90" t="s">
        <v>36</v>
      </c>
      <c r="B26" s="90"/>
      <c r="C26" s="90"/>
      <c r="E26" s="91">
        <v>1500000</v>
      </c>
      <c r="F26" s="91"/>
      <c r="G26" s="26"/>
      <c r="H26" s="28">
        <v>41039235463</v>
      </c>
      <c r="I26" s="26"/>
      <c r="J26" s="28">
        <v>40559036250</v>
      </c>
      <c r="K26" s="26"/>
      <c r="L26" s="28">
        <v>0</v>
      </c>
      <c r="M26" s="26"/>
      <c r="N26" s="28">
        <v>0</v>
      </c>
      <c r="O26" s="26"/>
      <c r="P26" s="28">
        <v>0</v>
      </c>
      <c r="Q26" s="26"/>
      <c r="R26" s="28">
        <v>0</v>
      </c>
      <c r="S26" s="26"/>
      <c r="T26" s="28">
        <v>1500000</v>
      </c>
      <c r="U26" s="26"/>
      <c r="V26" s="28">
        <v>37760</v>
      </c>
      <c r="W26" s="26"/>
      <c r="X26" s="28">
        <v>41039235463</v>
      </c>
      <c r="Y26" s="26"/>
      <c r="Z26" s="28">
        <v>56202172800</v>
      </c>
      <c r="AB26" s="10">
        <v>0.13</v>
      </c>
    </row>
    <row r="27" spans="1:28" ht="21.75" customHeight="1" x14ac:dyDescent="0.2">
      <c r="A27" s="90" t="s">
        <v>37</v>
      </c>
      <c r="B27" s="90"/>
      <c r="C27" s="90"/>
      <c r="E27" s="91">
        <v>10000</v>
      </c>
      <c r="F27" s="91"/>
      <c r="G27" s="26"/>
      <c r="H27" s="28">
        <v>10109372</v>
      </c>
      <c r="I27" s="26"/>
      <c r="J27" s="28">
        <v>7193957.5</v>
      </c>
      <c r="K27" s="26"/>
      <c r="L27" s="28">
        <v>0</v>
      </c>
      <c r="M27" s="26"/>
      <c r="N27" s="28">
        <v>0</v>
      </c>
      <c r="O27" s="26"/>
      <c r="P27" s="28">
        <v>0</v>
      </c>
      <c r="Q27" s="26"/>
      <c r="R27" s="28">
        <v>0</v>
      </c>
      <c r="S27" s="26"/>
      <c r="T27" s="28">
        <v>10000</v>
      </c>
      <c r="U27" s="26"/>
      <c r="V27" s="28">
        <v>725</v>
      </c>
      <c r="W27" s="26"/>
      <c r="X27" s="28">
        <v>10109372</v>
      </c>
      <c r="Y27" s="26"/>
      <c r="Z27" s="28">
        <v>7193957.5</v>
      </c>
      <c r="AB27" s="10">
        <v>0</v>
      </c>
    </row>
    <row r="28" spans="1:28" ht="21.75" customHeight="1" x14ac:dyDescent="0.2">
      <c r="A28" s="90" t="s">
        <v>38</v>
      </c>
      <c r="B28" s="90"/>
      <c r="C28" s="90"/>
      <c r="E28" s="91">
        <v>10000</v>
      </c>
      <c r="F28" s="91"/>
      <c r="G28" s="26"/>
      <c r="H28" s="28">
        <v>9608908</v>
      </c>
      <c r="I28" s="26"/>
      <c r="J28" s="28">
        <v>9625019</v>
      </c>
      <c r="K28" s="26"/>
      <c r="L28" s="28">
        <v>0</v>
      </c>
      <c r="M28" s="26"/>
      <c r="N28" s="28">
        <v>0</v>
      </c>
      <c r="O28" s="26"/>
      <c r="P28" s="28">
        <v>0</v>
      </c>
      <c r="Q28" s="26"/>
      <c r="R28" s="28">
        <v>0</v>
      </c>
      <c r="S28" s="26"/>
      <c r="T28" s="28">
        <v>10000</v>
      </c>
      <c r="U28" s="26"/>
      <c r="V28" s="28">
        <v>970</v>
      </c>
      <c r="W28" s="26"/>
      <c r="X28" s="28">
        <v>9608908</v>
      </c>
      <c r="Y28" s="26"/>
      <c r="Z28" s="28">
        <v>9625019</v>
      </c>
      <c r="AB28" s="10">
        <v>0</v>
      </c>
    </row>
    <row r="29" spans="1:28" ht="21.75" customHeight="1" x14ac:dyDescent="0.2">
      <c r="A29" s="90" t="s">
        <v>39</v>
      </c>
      <c r="B29" s="90"/>
      <c r="C29" s="90"/>
      <c r="E29" s="91">
        <v>10000</v>
      </c>
      <c r="F29" s="91"/>
      <c r="G29" s="26"/>
      <c r="H29" s="28">
        <v>10109372</v>
      </c>
      <c r="I29" s="26"/>
      <c r="J29" s="28">
        <v>4276683.7</v>
      </c>
      <c r="K29" s="26"/>
      <c r="L29" s="28">
        <v>0</v>
      </c>
      <c r="M29" s="26"/>
      <c r="N29" s="28">
        <v>0</v>
      </c>
      <c r="O29" s="26"/>
      <c r="P29" s="28">
        <v>0</v>
      </c>
      <c r="Q29" s="26"/>
      <c r="R29" s="28">
        <v>0</v>
      </c>
      <c r="S29" s="26"/>
      <c r="T29" s="28">
        <v>10000</v>
      </c>
      <c r="U29" s="26"/>
      <c r="V29" s="28">
        <v>431</v>
      </c>
      <c r="W29" s="26"/>
      <c r="X29" s="28">
        <v>10109372</v>
      </c>
      <c r="Y29" s="26"/>
      <c r="Z29" s="28">
        <v>4276683.7</v>
      </c>
      <c r="AB29" s="10">
        <v>0</v>
      </c>
    </row>
    <row r="30" spans="1:28" ht="21.75" customHeight="1" x14ac:dyDescent="0.2">
      <c r="A30" s="90" t="s">
        <v>40</v>
      </c>
      <c r="B30" s="90"/>
      <c r="C30" s="90"/>
      <c r="E30" s="91">
        <v>10000</v>
      </c>
      <c r="F30" s="91"/>
      <c r="G30" s="26"/>
      <c r="H30" s="28">
        <v>12411506</v>
      </c>
      <c r="I30" s="26"/>
      <c r="J30" s="28">
        <v>4286606.4000000004</v>
      </c>
      <c r="K30" s="26"/>
      <c r="L30" s="28">
        <v>0</v>
      </c>
      <c r="M30" s="26"/>
      <c r="N30" s="28">
        <v>0</v>
      </c>
      <c r="O30" s="26"/>
      <c r="P30" s="28">
        <v>0</v>
      </c>
      <c r="Q30" s="26"/>
      <c r="R30" s="28">
        <v>0</v>
      </c>
      <c r="S30" s="26"/>
      <c r="T30" s="28">
        <v>10000</v>
      </c>
      <c r="U30" s="26"/>
      <c r="V30" s="28">
        <v>432</v>
      </c>
      <c r="W30" s="26"/>
      <c r="X30" s="28">
        <v>12411506</v>
      </c>
      <c r="Y30" s="26"/>
      <c r="Z30" s="28">
        <v>4286606.4000000004</v>
      </c>
      <c r="AB30" s="10">
        <v>0</v>
      </c>
    </row>
    <row r="31" spans="1:28" ht="21.75" customHeight="1" x14ac:dyDescent="0.2">
      <c r="A31" s="90" t="s">
        <v>41</v>
      </c>
      <c r="B31" s="90"/>
      <c r="C31" s="90"/>
      <c r="E31" s="91">
        <v>10000</v>
      </c>
      <c r="F31" s="91"/>
      <c r="G31" s="26"/>
      <c r="H31" s="28">
        <v>11110300</v>
      </c>
      <c r="I31" s="26"/>
      <c r="J31" s="28">
        <v>11212651</v>
      </c>
      <c r="K31" s="26"/>
      <c r="L31" s="28">
        <v>0</v>
      </c>
      <c r="M31" s="26"/>
      <c r="N31" s="28">
        <v>0</v>
      </c>
      <c r="O31" s="26"/>
      <c r="P31" s="28">
        <v>0</v>
      </c>
      <c r="Q31" s="26"/>
      <c r="R31" s="28">
        <v>0</v>
      </c>
      <c r="S31" s="26"/>
      <c r="T31" s="28">
        <v>10000</v>
      </c>
      <c r="U31" s="26"/>
      <c r="V31" s="28">
        <v>1130</v>
      </c>
      <c r="W31" s="26"/>
      <c r="X31" s="28">
        <v>11110300</v>
      </c>
      <c r="Y31" s="26"/>
      <c r="Z31" s="28">
        <v>11212651</v>
      </c>
      <c r="AB31" s="10">
        <v>0</v>
      </c>
    </row>
    <row r="32" spans="1:28" ht="21.75" customHeight="1" x14ac:dyDescent="0.2">
      <c r="A32" s="90" t="s">
        <v>42</v>
      </c>
      <c r="B32" s="90"/>
      <c r="C32" s="90"/>
      <c r="E32" s="91">
        <v>29700000</v>
      </c>
      <c r="F32" s="91"/>
      <c r="G32" s="26"/>
      <c r="H32" s="28">
        <v>39829155536</v>
      </c>
      <c r="I32" s="26"/>
      <c r="J32" s="28">
        <v>63832927554</v>
      </c>
      <c r="K32" s="26"/>
      <c r="L32" s="28">
        <v>0</v>
      </c>
      <c r="M32" s="26"/>
      <c r="N32" s="28">
        <v>0</v>
      </c>
      <c r="O32" s="26"/>
      <c r="P32" s="28">
        <v>0</v>
      </c>
      <c r="Q32" s="26"/>
      <c r="R32" s="28">
        <v>0</v>
      </c>
      <c r="S32" s="26"/>
      <c r="T32" s="28">
        <v>29700000</v>
      </c>
      <c r="U32" s="26"/>
      <c r="V32" s="28">
        <v>2914</v>
      </c>
      <c r="W32" s="26"/>
      <c r="X32" s="28">
        <v>39829155536</v>
      </c>
      <c r="Y32" s="26"/>
      <c r="Z32" s="28">
        <v>85876800966</v>
      </c>
      <c r="AB32" s="10">
        <v>0.19</v>
      </c>
    </row>
    <row r="33" spans="1:28" ht="21.75" customHeight="1" x14ac:dyDescent="0.2">
      <c r="A33" s="90" t="s">
        <v>43</v>
      </c>
      <c r="B33" s="90"/>
      <c r="C33" s="90"/>
      <c r="E33" s="91">
        <v>5882066</v>
      </c>
      <c r="F33" s="91"/>
      <c r="G33" s="26"/>
      <c r="H33" s="28">
        <v>23279691175</v>
      </c>
      <c r="I33" s="26"/>
      <c r="J33" s="28">
        <v>94436149650.487595</v>
      </c>
      <c r="K33" s="26"/>
      <c r="L33" s="28">
        <v>0</v>
      </c>
      <c r="M33" s="26"/>
      <c r="N33" s="28">
        <v>0</v>
      </c>
      <c r="O33" s="26"/>
      <c r="P33" s="28">
        <v>0</v>
      </c>
      <c r="Q33" s="26"/>
      <c r="R33" s="28">
        <v>0</v>
      </c>
      <c r="S33" s="26"/>
      <c r="T33" s="28">
        <v>5882066</v>
      </c>
      <c r="U33" s="26"/>
      <c r="V33" s="28">
        <v>21100</v>
      </c>
      <c r="W33" s="26"/>
      <c r="X33" s="28">
        <v>23279691175</v>
      </c>
      <c r="Y33" s="26"/>
      <c r="Z33" s="28">
        <v>123152209989.202</v>
      </c>
      <c r="AB33" s="10">
        <v>0.27</v>
      </c>
    </row>
    <row r="34" spans="1:28" ht="21.75" customHeight="1" x14ac:dyDescent="0.2">
      <c r="A34" s="90" t="s">
        <v>44</v>
      </c>
      <c r="B34" s="90"/>
      <c r="C34" s="90"/>
      <c r="E34" s="91">
        <v>3200000</v>
      </c>
      <c r="F34" s="91"/>
      <c r="G34" s="26"/>
      <c r="H34" s="28">
        <v>50088079866</v>
      </c>
      <c r="I34" s="26"/>
      <c r="J34" s="28">
        <v>46708133440</v>
      </c>
      <c r="K34" s="26"/>
      <c r="L34" s="28">
        <v>0</v>
      </c>
      <c r="M34" s="26"/>
      <c r="N34" s="28">
        <v>0</v>
      </c>
      <c r="O34" s="26"/>
      <c r="P34" s="28">
        <v>0</v>
      </c>
      <c r="Q34" s="26"/>
      <c r="R34" s="28">
        <v>0</v>
      </c>
      <c r="S34" s="26"/>
      <c r="T34" s="28">
        <v>3200000</v>
      </c>
      <c r="U34" s="26"/>
      <c r="V34" s="28">
        <v>18250</v>
      </c>
      <c r="W34" s="26"/>
      <c r="X34" s="28">
        <v>50088079866</v>
      </c>
      <c r="Y34" s="26"/>
      <c r="Z34" s="28">
        <v>57948568000</v>
      </c>
      <c r="AB34" s="10">
        <v>0.13</v>
      </c>
    </row>
    <row r="35" spans="1:28" ht="21.75" customHeight="1" x14ac:dyDescent="0.2">
      <c r="A35" s="90" t="s">
        <v>45</v>
      </c>
      <c r="B35" s="90"/>
      <c r="C35" s="90"/>
      <c r="E35" s="91">
        <v>4400000</v>
      </c>
      <c r="F35" s="91"/>
      <c r="G35" s="26"/>
      <c r="H35" s="28">
        <v>49866594842</v>
      </c>
      <c r="I35" s="26"/>
      <c r="J35" s="28">
        <v>60774552960</v>
      </c>
      <c r="K35" s="26"/>
      <c r="L35" s="28">
        <v>0</v>
      </c>
      <c r="M35" s="26"/>
      <c r="N35" s="28">
        <v>0</v>
      </c>
      <c r="O35" s="26"/>
      <c r="P35" s="28">
        <v>0</v>
      </c>
      <c r="Q35" s="26"/>
      <c r="R35" s="28">
        <v>0</v>
      </c>
      <c r="S35" s="26"/>
      <c r="T35" s="28">
        <v>4400000</v>
      </c>
      <c r="U35" s="26"/>
      <c r="V35" s="28">
        <v>19250</v>
      </c>
      <c r="W35" s="26"/>
      <c r="X35" s="28">
        <v>49866594842</v>
      </c>
      <c r="Y35" s="26"/>
      <c r="Z35" s="28">
        <v>84045269000</v>
      </c>
      <c r="AB35" s="10">
        <v>0.19</v>
      </c>
    </row>
    <row r="36" spans="1:28" ht="21.75" customHeight="1" x14ac:dyDescent="0.2">
      <c r="A36" s="90" t="s">
        <v>46</v>
      </c>
      <c r="B36" s="90"/>
      <c r="C36" s="90"/>
      <c r="E36" s="91">
        <v>10000</v>
      </c>
      <c r="F36" s="91"/>
      <c r="G36" s="26"/>
      <c r="H36" s="28">
        <v>9608908</v>
      </c>
      <c r="I36" s="26"/>
      <c r="J36" s="28">
        <v>4256838.3</v>
      </c>
      <c r="K36" s="26"/>
      <c r="L36" s="28">
        <v>0</v>
      </c>
      <c r="M36" s="26"/>
      <c r="N36" s="28">
        <v>0</v>
      </c>
      <c r="O36" s="26"/>
      <c r="P36" s="28">
        <v>0</v>
      </c>
      <c r="Q36" s="26"/>
      <c r="R36" s="28">
        <v>0</v>
      </c>
      <c r="S36" s="26"/>
      <c r="T36" s="28">
        <v>10000</v>
      </c>
      <c r="U36" s="26"/>
      <c r="V36" s="28">
        <v>429</v>
      </c>
      <c r="W36" s="26"/>
      <c r="X36" s="28">
        <v>9608908</v>
      </c>
      <c r="Y36" s="26"/>
      <c r="Z36" s="28">
        <v>4256838.3</v>
      </c>
      <c r="AB36" s="10">
        <v>0</v>
      </c>
    </row>
    <row r="37" spans="1:28" ht="21.75" customHeight="1" x14ac:dyDescent="0.2">
      <c r="A37" s="90" t="s">
        <v>47</v>
      </c>
      <c r="B37" s="90"/>
      <c r="C37" s="90"/>
      <c r="E37" s="91">
        <v>10000</v>
      </c>
      <c r="F37" s="91"/>
      <c r="G37" s="26"/>
      <c r="H37" s="28">
        <v>7607052</v>
      </c>
      <c r="I37" s="26"/>
      <c r="J37" s="28">
        <v>4256838.3</v>
      </c>
      <c r="K37" s="26"/>
      <c r="L37" s="28">
        <v>0</v>
      </c>
      <c r="M37" s="26"/>
      <c r="N37" s="28">
        <v>0</v>
      </c>
      <c r="O37" s="26"/>
      <c r="P37" s="28">
        <v>0</v>
      </c>
      <c r="Q37" s="26"/>
      <c r="R37" s="28">
        <v>0</v>
      </c>
      <c r="S37" s="26"/>
      <c r="T37" s="28">
        <v>10000</v>
      </c>
      <c r="U37" s="26"/>
      <c r="V37" s="28">
        <v>429</v>
      </c>
      <c r="W37" s="26"/>
      <c r="X37" s="28">
        <v>7607052</v>
      </c>
      <c r="Y37" s="26"/>
      <c r="Z37" s="28">
        <v>4256838.3</v>
      </c>
      <c r="AB37" s="10">
        <v>0</v>
      </c>
    </row>
    <row r="38" spans="1:28" ht="21.75" customHeight="1" x14ac:dyDescent="0.2">
      <c r="A38" s="90" t="s">
        <v>48</v>
      </c>
      <c r="B38" s="90"/>
      <c r="C38" s="90"/>
      <c r="E38" s="91">
        <v>10000</v>
      </c>
      <c r="F38" s="91"/>
      <c r="G38" s="26"/>
      <c r="H38" s="28">
        <v>12611692</v>
      </c>
      <c r="I38" s="26"/>
      <c r="J38" s="28">
        <v>12701056</v>
      </c>
      <c r="K38" s="26"/>
      <c r="L38" s="28">
        <v>0</v>
      </c>
      <c r="M38" s="26"/>
      <c r="N38" s="28">
        <v>0</v>
      </c>
      <c r="O38" s="26"/>
      <c r="P38" s="28">
        <v>0</v>
      </c>
      <c r="Q38" s="26"/>
      <c r="R38" s="28">
        <v>0</v>
      </c>
      <c r="S38" s="26"/>
      <c r="T38" s="28">
        <v>10000</v>
      </c>
      <c r="U38" s="26"/>
      <c r="V38" s="28">
        <v>1280</v>
      </c>
      <c r="W38" s="26"/>
      <c r="X38" s="28">
        <v>12611692</v>
      </c>
      <c r="Y38" s="26"/>
      <c r="Z38" s="28">
        <v>12701056</v>
      </c>
      <c r="AB38" s="10">
        <v>0</v>
      </c>
    </row>
    <row r="39" spans="1:28" ht="21.75" customHeight="1" x14ac:dyDescent="0.2">
      <c r="A39" s="90" t="s">
        <v>49</v>
      </c>
      <c r="B39" s="90"/>
      <c r="C39" s="90"/>
      <c r="E39" s="91">
        <v>10000</v>
      </c>
      <c r="F39" s="91"/>
      <c r="G39" s="26"/>
      <c r="H39" s="28">
        <v>10509744</v>
      </c>
      <c r="I39" s="26"/>
      <c r="J39" s="28">
        <v>7233648.2999999998</v>
      </c>
      <c r="K39" s="26"/>
      <c r="L39" s="28">
        <v>0</v>
      </c>
      <c r="M39" s="26"/>
      <c r="N39" s="28">
        <v>0</v>
      </c>
      <c r="O39" s="26"/>
      <c r="P39" s="28">
        <v>0</v>
      </c>
      <c r="Q39" s="26"/>
      <c r="R39" s="28">
        <v>0</v>
      </c>
      <c r="S39" s="26"/>
      <c r="T39" s="28">
        <v>10000</v>
      </c>
      <c r="U39" s="26"/>
      <c r="V39" s="28">
        <v>729</v>
      </c>
      <c r="W39" s="26"/>
      <c r="X39" s="28">
        <v>10509744</v>
      </c>
      <c r="Y39" s="26"/>
      <c r="Z39" s="28">
        <v>7233648.2999999998</v>
      </c>
      <c r="AB39" s="10">
        <v>0</v>
      </c>
    </row>
    <row r="40" spans="1:28" ht="21.75" customHeight="1" x14ac:dyDescent="0.2">
      <c r="A40" s="90" t="s">
        <v>50</v>
      </c>
      <c r="B40" s="90"/>
      <c r="C40" s="90"/>
      <c r="E40" s="91">
        <v>10000</v>
      </c>
      <c r="F40" s="91"/>
      <c r="G40" s="26"/>
      <c r="H40" s="28">
        <v>12211320</v>
      </c>
      <c r="I40" s="26"/>
      <c r="J40" s="28">
        <v>12304148</v>
      </c>
      <c r="K40" s="26"/>
      <c r="L40" s="28">
        <v>0</v>
      </c>
      <c r="M40" s="26"/>
      <c r="N40" s="28">
        <v>0</v>
      </c>
      <c r="O40" s="26"/>
      <c r="P40" s="28">
        <v>0</v>
      </c>
      <c r="Q40" s="26"/>
      <c r="R40" s="28">
        <v>0</v>
      </c>
      <c r="S40" s="26"/>
      <c r="T40" s="28">
        <v>10000</v>
      </c>
      <c r="U40" s="26"/>
      <c r="V40" s="28">
        <v>1240</v>
      </c>
      <c r="W40" s="26"/>
      <c r="X40" s="28">
        <v>12211320</v>
      </c>
      <c r="Y40" s="26"/>
      <c r="Z40" s="28">
        <v>12304148</v>
      </c>
      <c r="AB40" s="10">
        <v>0</v>
      </c>
    </row>
    <row r="41" spans="1:28" ht="21.75" customHeight="1" x14ac:dyDescent="0.2">
      <c r="A41" s="90" t="s">
        <v>51</v>
      </c>
      <c r="B41" s="90"/>
      <c r="C41" s="90"/>
      <c r="E41" s="91">
        <v>10000</v>
      </c>
      <c r="F41" s="91"/>
      <c r="G41" s="26"/>
      <c r="H41" s="28">
        <v>21820230</v>
      </c>
      <c r="I41" s="26"/>
      <c r="J41" s="28">
        <v>21919244.300000001</v>
      </c>
      <c r="K41" s="26"/>
      <c r="L41" s="28">
        <v>0</v>
      </c>
      <c r="M41" s="26"/>
      <c r="N41" s="28">
        <v>0</v>
      </c>
      <c r="O41" s="26"/>
      <c r="P41" s="28">
        <v>0</v>
      </c>
      <c r="Q41" s="26"/>
      <c r="R41" s="28">
        <v>0</v>
      </c>
      <c r="S41" s="26"/>
      <c r="T41" s="28">
        <v>10000</v>
      </c>
      <c r="U41" s="26"/>
      <c r="V41" s="28">
        <v>2209</v>
      </c>
      <c r="W41" s="26"/>
      <c r="X41" s="28">
        <v>21820230</v>
      </c>
      <c r="Y41" s="26"/>
      <c r="Z41" s="28">
        <v>21919244.300000001</v>
      </c>
      <c r="AB41" s="10">
        <v>0</v>
      </c>
    </row>
    <row r="42" spans="1:28" ht="21.75" customHeight="1" x14ac:dyDescent="0.2">
      <c r="A42" s="90" t="s">
        <v>52</v>
      </c>
      <c r="B42" s="90"/>
      <c r="C42" s="90"/>
      <c r="E42" s="91">
        <v>10000</v>
      </c>
      <c r="F42" s="91"/>
      <c r="G42" s="26"/>
      <c r="H42" s="28">
        <v>13512528</v>
      </c>
      <c r="I42" s="26"/>
      <c r="J42" s="28">
        <v>13584176.300000001</v>
      </c>
      <c r="K42" s="26"/>
      <c r="L42" s="28">
        <v>0</v>
      </c>
      <c r="M42" s="26"/>
      <c r="N42" s="28">
        <v>0</v>
      </c>
      <c r="O42" s="26"/>
      <c r="P42" s="28">
        <v>0</v>
      </c>
      <c r="Q42" s="26"/>
      <c r="R42" s="28">
        <v>0</v>
      </c>
      <c r="S42" s="26"/>
      <c r="T42" s="28">
        <v>10000</v>
      </c>
      <c r="U42" s="26"/>
      <c r="V42" s="28">
        <v>1369</v>
      </c>
      <c r="W42" s="26"/>
      <c r="X42" s="28">
        <v>13512528</v>
      </c>
      <c r="Y42" s="26"/>
      <c r="Z42" s="28">
        <v>13584176.300000001</v>
      </c>
      <c r="AB42" s="10">
        <v>0</v>
      </c>
    </row>
    <row r="43" spans="1:28" ht="21.75" customHeight="1" x14ac:dyDescent="0.2">
      <c r="A43" s="90" t="s">
        <v>53</v>
      </c>
      <c r="B43" s="90"/>
      <c r="C43" s="90"/>
      <c r="E43" s="91">
        <v>10000</v>
      </c>
      <c r="F43" s="91"/>
      <c r="G43" s="26"/>
      <c r="H43" s="28">
        <v>9608908</v>
      </c>
      <c r="I43" s="26"/>
      <c r="J43" s="28">
        <v>6281069.0999999996</v>
      </c>
      <c r="K43" s="26"/>
      <c r="L43" s="28">
        <v>0</v>
      </c>
      <c r="M43" s="26"/>
      <c r="N43" s="28">
        <v>0</v>
      </c>
      <c r="O43" s="26"/>
      <c r="P43" s="28">
        <v>0</v>
      </c>
      <c r="Q43" s="26"/>
      <c r="R43" s="28">
        <v>0</v>
      </c>
      <c r="S43" s="26"/>
      <c r="T43" s="28">
        <v>10000</v>
      </c>
      <c r="U43" s="26"/>
      <c r="V43" s="28">
        <v>633</v>
      </c>
      <c r="W43" s="26"/>
      <c r="X43" s="28">
        <v>9608908</v>
      </c>
      <c r="Y43" s="26"/>
      <c r="Z43" s="28">
        <v>6281069.0999999996</v>
      </c>
      <c r="AB43" s="10">
        <v>0</v>
      </c>
    </row>
    <row r="44" spans="1:28" ht="21.75" customHeight="1" x14ac:dyDescent="0.2">
      <c r="A44" s="90" t="s">
        <v>54</v>
      </c>
      <c r="B44" s="90"/>
      <c r="C44" s="90"/>
      <c r="E44" s="91">
        <v>10000</v>
      </c>
      <c r="F44" s="91"/>
      <c r="G44" s="26"/>
      <c r="H44" s="28">
        <v>14012992</v>
      </c>
      <c r="I44" s="26"/>
      <c r="J44" s="28">
        <v>14080311.300000001</v>
      </c>
      <c r="K44" s="26"/>
      <c r="L44" s="28">
        <v>0</v>
      </c>
      <c r="M44" s="26"/>
      <c r="N44" s="28">
        <v>0</v>
      </c>
      <c r="O44" s="26"/>
      <c r="P44" s="28">
        <v>0</v>
      </c>
      <c r="Q44" s="26"/>
      <c r="R44" s="28">
        <v>0</v>
      </c>
      <c r="S44" s="26"/>
      <c r="T44" s="28">
        <v>10000</v>
      </c>
      <c r="U44" s="26"/>
      <c r="V44" s="28">
        <v>1419</v>
      </c>
      <c r="W44" s="26"/>
      <c r="X44" s="28">
        <v>14012992</v>
      </c>
      <c r="Y44" s="26"/>
      <c r="Z44" s="28">
        <v>14080311.300000001</v>
      </c>
      <c r="AB44" s="10">
        <v>0</v>
      </c>
    </row>
    <row r="45" spans="1:28" ht="21.75" customHeight="1" x14ac:dyDescent="0.2">
      <c r="A45" s="90" t="s">
        <v>55</v>
      </c>
      <c r="B45" s="90"/>
      <c r="C45" s="90"/>
      <c r="E45" s="91">
        <v>10000</v>
      </c>
      <c r="F45" s="91"/>
      <c r="G45" s="26"/>
      <c r="H45" s="28">
        <v>7506960</v>
      </c>
      <c r="I45" s="26"/>
      <c r="J45" s="28">
        <v>6122305.9000000004</v>
      </c>
      <c r="K45" s="26"/>
      <c r="L45" s="28">
        <v>0</v>
      </c>
      <c r="M45" s="26"/>
      <c r="N45" s="28">
        <v>0</v>
      </c>
      <c r="O45" s="26"/>
      <c r="P45" s="28">
        <v>0</v>
      </c>
      <c r="Q45" s="26"/>
      <c r="R45" s="28">
        <v>0</v>
      </c>
      <c r="S45" s="26"/>
      <c r="T45" s="28">
        <v>10000</v>
      </c>
      <c r="U45" s="26"/>
      <c r="V45" s="28">
        <v>617</v>
      </c>
      <c r="W45" s="26"/>
      <c r="X45" s="28">
        <v>7506960</v>
      </c>
      <c r="Y45" s="26"/>
      <c r="Z45" s="28">
        <v>6122305.9000000004</v>
      </c>
      <c r="AB45" s="10">
        <v>0</v>
      </c>
    </row>
    <row r="46" spans="1:28" ht="21.75" customHeight="1" x14ac:dyDescent="0.2">
      <c r="A46" s="90" t="s">
        <v>56</v>
      </c>
      <c r="B46" s="90"/>
      <c r="C46" s="90"/>
      <c r="E46" s="91">
        <v>10000</v>
      </c>
      <c r="F46" s="91"/>
      <c r="G46" s="26"/>
      <c r="H46" s="28">
        <v>10109372</v>
      </c>
      <c r="I46" s="26"/>
      <c r="J46" s="28">
        <v>10220381</v>
      </c>
      <c r="K46" s="26"/>
      <c r="L46" s="28">
        <v>0</v>
      </c>
      <c r="M46" s="26"/>
      <c r="N46" s="28">
        <v>0</v>
      </c>
      <c r="O46" s="26"/>
      <c r="P46" s="28">
        <v>0</v>
      </c>
      <c r="Q46" s="26"/>
      <c r="R46" s="28">
        <v>0</v>
      </c>
      <c r="S46" s="26"/>
      <c r="T46" s="28">
        <v>10000</v>
      </c>
      <c r="U46" s="26"/>
      <c r="V46" s="28">
        <v>1030</v>
      </c>
      <c r="W46" s="26"/>
      <c r="X46" s="28">
        <v>10109372</v>
      </c>
      <c r="Y46" s="26"/>
      <c r="Z46" s="28">
        <v>10220381</v>
      </c>
      <c r="AB46" s="10">
        <v>0</v>
      </c>
    </row>
    <row r="47" spans="1:28" ht="21.75" customHeight="1" x14ac:dyDescent="0.2">
      <c r="A47" s="90" t="s">
        <v>57</v>
      </c>
      <c r="B47" s="90"/>
      <c r="C47" s="90"/>
      <c r="E47" s="91">
        <v>10000</v>
      </c>
      <c r="F47" s="91"/>
      <c r="G47" s="26"/>
      <c r="H47" s="28">
        <v>13912898</v>
      </c>
      <c r="I47" s="26"/>
      <c r="J47" s="28">
        <v>13217036.4</v>
      </c>
      <c r="K47" s="26"/>
      <c r="L47" s="28">
        <v>0</v>
      </c>
      <c r="M47" s="26"/>
      <c r="N47" s="28">
        <v>0</v>
      </c>
      <c r="O47" s="26"/>
      <c r="P47" s="28">
        <v>0</v>
      </c>
      <c r="Q47" s="26"/>
      <c r="R47" s="28">
        <v>0</v>
      </c>
      <c r="S47" s="26"/>
      <c r="T47" s="28">
        <v>10000</v>
      </c>
      <c r="U47" s="26"/>
      <c r="V47" s="28">
        <v>1332</v>
      </c>
      <c r="W47" s="26"/>
      <c r="X47" s="28">
        <v>13912898</v>
      </c>
      <c r="Y47" s="26"/>
      <c r="Z47" s="28">
        <v>13217036.4</v>
      </c>
      <c r="AB47" s="10">
        <v>0</v>
      </c>
    </row>
    <row r="48" spans="1:28" ht="21.75" customHeight="1" x14ac:dyDescent="0.2">
      <c r="A48" s="90" t="s">
        <v>58</v>
      </c>
      <c r="B48" s="90"/>
      <c r="C48" s="90"/>
      <c r="E48" s="91">
        <v>10000</v>
      </c>
      <c r="F48" s="91"/>
      <c r="G48" s="26"/>
      <c r="H48" s="28">
        <v>7607047</v>
      </c>
      <c r="I48" s="26"/>
      <c r="J48" s="28">
        <v>4296529.0999999996</v>
      </c>
      <c r="K48" s="26"/>
      <c r="L48" s="28">
        <v>0</v>
      </c>
      <c r="M48" s="26"/>
      <c r="N48" s="28">
        <v>0</v>
      </c>
      <c r="O48" s="26"/>
      <c r="P48" s="28">
        <v>0</v>
      </c>
      <c r="Q48" s="26"/>
      <c r="R48" s="28">
        <v>0</v>
      </c>
      <c r="S48" s="26"/>
      <c r="T48" s="28">
        <v>10000</v>
      </c>
      <c r="U48" s="26"/>
      <c r="V48" s="28">
        <v>433</v>
      </c>
      <c r="W48" s="26"/>
      <c r="X48" s="28">
        <v>7607047</v>
      </c>
      <c r="Y48" s="26"/>
      <c r="Z48" s="28">
        <v>4296529.0999999996</v>
      </c>
      <c r="AB48" s="10">
        <v>0</v>
      </c>
    </row>
    <row r="49" spans="1:35" ht="21.75" customHeight="1" x14ac:dyDescent="0.2">
      <c r="A49" s="90" t="s">
        <v>59</v>
      </c>
      <c r="B49" s="90"/>
      <c r="C49" s="90"/>
      <c r="E49" s="91">
        <v>10000</v>
      </c>
      <c r="F49" s="91"/>
      <c r="G49" s="26"/>
      <c r="H49" s="28">
        <v>8808166</v>
      </c>
      <c r="I49" s="26"/>
      <c r="J49" s="28">
        <v>5090345.0999999996</v>
      </c>
      <c r="K49" s="26"/>
      <c r="L49" s="28">
        <v>0</v>
      </c>
      <c r="M49" s="26"/>
      <c r="N49" s="28">
        <v>0</v>
      </c>
      <c r="O49" s="26"/>
      <c r="P49" s="28">
        <v>0</v>
      </c>
      <c r="Q49" s="26"/>
      <c r="R49" s="28">
        <v>0</v>
      </c>
      <c r="S49" s="26"/>
      <c r="T49" s="28">
        <v>10000</v>
      </c>
      <c r="U49" s="26"/>
      <c r="V49" s="28">
        <v>513</v>
      </c>
      <c r="W49" s="26"/>
      <c r="X49" s="28">
        <v>8808166</v>
      </c>
      <c r="Y49" s="26"/>
      <c r="Z49" s="28">
        <v>5090345.0999999996</v>
      </c>
      <c r="AB49" s="10">
        <v>0</v>
      </c>
    </row>
    <row r="50" spans="1:35" ht="21.75" customHeight="1" x14ac:dyDescent="0.2">
      <c r="A50" s="90" t="s">
        <v>60</v>
      </c>
      <c r="B50" s="90"/>
      <c r="C50" s="90"/>
      <c r="E50" s="91">
        <v>10000</v>
      </c>
      <c r="F50" s="91"/>
      <c r="G50" s="26"/>
      <c r="H50" s="28">
        <v>7206680</v>
      </c>
      <c r="I50" s="26"/>
      <c r="J50" s="28">
        <v>4276683.7</v>
      </c>
      <c r="K50" s="26"/>
      <c r="L50" s="28">
        <v>0</v>
      </c>
      <c r="M50" s="26"/>
      <c r="N50" s="28">
        <v>0</v>
      </c>
      <c r="O50" s="26"/>
      <c r="P50" s="28">
        <v>0</v>
      </c>
      <c r="Q50" s="26"/>
      <c r="R50" s="28">
        <v>0</v>
      </c>
      <c r="S50" s="26"/>
      <c r="T50" s="28">
        <v>10000</v>
      </c>
      <c r="U50" s="26"/>
      <c r="V50" s="28">
        <v>431</v>
      </c>
      <c r="W50" s="26"/>
      <c r="X50" s="28">
        <v>7206680</v>
      </c>
      <c r="Y50" s="26"/>
      <c r="Z50" s="28">
        <v>4276683.7</v>
      </c>
      <c r="AB50" s="10">
        <v>0</v>
      </c>
    </row>
    <row r="51" spans="1:35" ht="21.75" customHeight="1" x14ac:dyDescent="0.2">
      <c r="A51" s="90" t="s">
        <v>61</v>
      </c>
      <c r="B51" s="90"/>
      <c r="C51" s="90"/>
      <c r="E51" s="91">
        <v>10000</v>
      </c>
      <c r="F51" s="91"/>
      <c r="G51" s="26"/>
      <c r="H51" s="28">
        <v>12611692</v>
      </c>
      <c r="I51" s="26"/>
      <c r="J51" s="28">
        <v>12641519.800000001</v>
      </c>
      <c r="K51" s="26"/>
      <c r="L51" s="28">
        <v>0</v>
      </c>
      <c r="M51" s="26"/>
      <c r="N51" s="28">
        <v>0</v>
      </c>
      <c r="O51" s="26"/>
      <c r="P51" s="28">
        <v>0</v>
      </c>
      <c r="Q51" s="26"/>
      <c r="R51" s="28">
        <v>0</v>
      </c>
      <c r="S51" s="26"/>
      <c r="T51" s="28">
        <v>10000</v>
      </c>
      <c r="U51" s="26"/>
      <c r="V51" s="28">
        <v>1274</v>
      </c>
      <c r="W51" s="26"/>
      <c r="X51" s="28">
        <v>12611692</v>
      </c>
      <c r="Y51" s="26"/>
      <c r="Z51" s="28">
        <v>12641519.800000001</v>
      </c>
      <c r="AB51" s="10">
        <v>0</v>
      </c>
    </row>
    <row r="52" spans="1:35" ht="21.75" customHeight="1" x14ac:dyDescent="0.2">
      <c r="A52" s="90" t="s">
        <v>62</v>
      </c>
      <c r="B52" s="90"/>
      <c r="C52" s="90"/>
      <c r="E52" s="91">
        <v>20376796</v>
      </c>
      <c r="F52" s="91"/>
      <c r="G52" s="26"/>
      <c r="H52" s="28">
        <v>19792337187</v>
      </c>
      <c r="I52" s="26"/>
      <c r="J52" s="28">
        <v>40681198134.242996</v>
      </c>
      <c r="K52" s="26"/>
      <c r="L52" s="28">
        <v>0</v>
      </c>
      <c r="M52" s="26"/>
      <c r="N52" s="28">
        <v>0</v>
      </c>
      <c r="O52" s="26"/>
      <c r="P52" s="28">
        <v>-1</v>
      </c>
      <c r="Q52" s="26"/>
      <c r="R52" s="28">
        <v>1</v>
      </c>
      <c r="S52" s="26"/>
      <c r="T52" s="28">
        <v>20376795</v>
      </c>
      <c r="U52" s="26"/>
      <c r="V52" s="28">
        <v>1930</v>
      </c>
      <c r="W52" s="26"/>
      <c r="X52" s="28">
        <v>19792336216</v>
      </c>
      <c r="Y52" s="26"/>
      <c r="Z52" s="28">
        <v>39023214983.074501</v>
      </c>
      <c r="AB52" s="10">
        <v>0.09</v>
      </c>
    </row>
    <row r="53" spans="1:35" ht="21.75" customHeight="1" x14ac:dyDescent="0.2">
      <c r="A53" s="90" t="s">
        <v>63</v>
      </c>
      <c r="B53" s="90"/>
      <c r="C53" s="90"/>
      <c r="E53" s="91">
        <v>16859824</v>
      </c>
      <c r="F53" s="91"/>
      <c r="G53" s="26"/>
      <c r="H53" s="28">
        <v>50748070240</v>
      </c>
      <c r="I53" s="26"/>
      <c r="J53" s="28">
        <v>106901489411.467</v>
      </c>
      <c r="K53" s="26"/>
      <c r="L53" s="28">
        <v>0</v>
      </c>
      <c r="M53" s="26"/>
      <c r="N53" s="28">
        <v>0</v>
      </c>
      <c r="O53" s="26"/>
      <c r="P53" s="28">
        <v>0</v>
      </c>
      <c r="Q53" s="26"/>
      <c r="R53" s="28">
        <v>0</v>
      </c>
      <c r="S53" s="26"/>
      <c r="T53" s="28">
        <v>16859824</v>
      </c>
      <c r="U53" s="26"/>
      <c r="V53" s="28">
        <v>8040</v>
      </c>
      <c r="W53" s="26"/>
      <c r="X53" s="28">
        <v>50748070240</v>
      </c>
      <c r="Y53" s="26"/>
      <c r="Z53" s="28">
        <v>134505160386.259</v>
      </c>
      <c r="AB53" s="10">
        <v>0.3</v>
      </c>
    </row>
    <row r="54" spans="1:35" ht="21.75" customHeight="1" x14ac:dyDescent="0.2">
      <c r="A54" s="90" t="s">
        <v>64</v>
      </c>
      <c r="B54" s="90"/>
      <c r="C54" s="90"/>
      <c r="E54" s="91">
        <v>54575949</v>
      </c>
      <c r="F54" s="91"/>
      <c r="G54" s="26"/>
      <c r="H54" s="28">
        <v>166456644450</v>
      </c>
      <c r="I54" s="26"/>
      <c r="J54" s="28">
        <v>279435036877.427</v>
      </c>
      <c r="K54" s="26"/>
      <c r="L54" s="28">
        <v>0</v>
      </c>
      <c r="M54" s="26"/>
      <c r="N54" s="28">
        <v>0</v>
      </c>
      <c r="O54" s="26"/>
      <c r="P54" s="28">
        <v>0</v>
      </c>
      <c r="Q54" s="26"/>
      <c r="R54" s="28">
        <v>0</v>
      </c>
      <c r="S54" s="26"/>
      <c r="T54" s="28">
        <v>54575949</v>
      </c>
      <c r="U54" s="26"/>
      <c r="V54" s="28">
        <v>7110</v>
      </c>
      <c r="W54" s="26"/>
      <c r="X54" s="28">
        <v>166456644450</v>
      </c>
      <c r="Y54" s="26"/>
      <c r="Z54" s="28">
        <v>385035486860.17499</v>
      </c>
      <c r="AB54" s="10">
        <v>0.86</v>
      </c>
    </row>
    <row r="55" spans="1:35" ht="21.75" customHeight="1" x14ac:dyDescent="0.2">
      <c r="A55" s="90" t="s">
        <v>65</v>
      </c>
      <c r="B55" s="90"/>
      <c r="C55" s="90"/>
      <c r="E55" s="91">
        <v>52834286</v>
      </c>
      <c r="F55" s="91"/>
      <c r="G55" s="26"/>
      <c r="H55" s="28">
        <v>172855949893</v>
      </c>
      <c r="I55" s="26"/>
      <c r="J55" s="28">
        <v>782508639642.578</v>
      </c>
      <c r="K55" s="26"/>
      <c r="L55" s="28">
        <v>0</v>
      </c>
      <c r="M55" s="26"/>
      <c r="N55" s="28">
        <v>0</v>
      </c>
      <c r="O55" s="26"/>
      <c r="P55" s="28">
        <v>0</v>
      </c>
      <c r="Q55" s="26"/>
      <c r="R55" s="28">
        <v>0</v>
      </c>
      <c r="S55" s="26"/>
      <c r="T55" s="28">
        <v>52834286</v>
      </c>
      <c r="U55" s="26"/>
      <c r="V55" s="28">
        <v>19180</v>
      </c>
      <c r="W55" s="26"/>
      <c r="X55" s="28">
        <v>172855949893</v>
      </c>
      <c r="Y55" s="26"/>
      <c r="Z55" s="28">
        <v>1005528320269.64</v>
      </c>
      <c r="AB55" s="10">
        <v>2.2400000000000002</v>
      </c>
    </row>
    <row r="56" spans="1:35" ht="21.75" customHeight="1" x14ac:dyDescent="0.2">
      <c r="A56" s="90" t="s">
        <v>66</v>
      </c>
      <c r="B56" s="90"/>
      <c r="C56" s="90"/>
      <c r="E56" s="91">
        <v>0</v>
      </c>
      <c r="F56" s="91"/>
      <c r="G56" s="26"/>
      <c r="H56" s="28">
        <v>0</v>
      </c>
      <c r="I56" s="26"/>
      <c r="J56" s="28">
        <v>0</v>
      </c>
      <c r="K56" s="26"/>
      <c r="L56" s="28">
        <v>1117416</v>
      </c>
      <c r="M56" s="26"/>
      <c r="N56" s="28">
        <v>3194487484</v>
      </c>
      <c r="O56" s="26"/>
      <c r="P56" s="28">
        <v>0</v>
      </c>
      <c r="Q56" s="26"/>
      <c r="R56" s="28">
        <v>0</v>
      </c>
      <c r="S56" s="26"/>
      <c r="T56" s="28">
        <v>1117416</v>
      </c>
      <c r="U56" s="26"/>
      <c r="V56" s="28">
        <v>2400</v>
      </c>
      <c r="W56" s="26"/>
      <c r="X56" s="28">
        <v>2543378134</v>
      </c>
      <c r="Y56" s="26"/>
      <c r="Z56" s="28">
        <v>2661068098.368</v>
      </c>
      <c r="AB56" s="10">
        <v>0.01</v>
      </c>
    </row>
    <row r="57" spans="1:35" ht="21.75" customHeight="1" x14ac:dyDescent="0.2">
      <c r="A57" s="90" t="s">
        <v>67</v>
      </c>
      <c r="B57" s="90"/>
      <c r="C57" s="90"/>
      <c r="E57" s="91">
        <v>0</v>
      </c>
      <c r="F57" s="91"/>
      <c r="G57" s="26"/>
      <c r="H57" s="28">
        <v>0</v>
      </c>
      <c r="I57" s="26"/>
      <c r="J57" s="28">
        <v>0</v>
      </c>
      <c r="K57" s="26"/>
      <c r="L57" s="28">
        <v>510674</v>
      </c>
      <c r="M57" s="26"/>
      <c r="N57" s="28">
        <v>0</v>
      </c>
      <c r="O57" s="26"/>
      <c r="P57" s="28">
        <v>0</v>
      </c>
      <c r="Q57" s="26"/>
      <c r="R57" s="28">
        <v>0</v>
      </c>
      <c r="S57" s="26"/>
      <c r="T57" s="28">
        <v>510674</v>
      </c>
      <c r="U57" s="26"/>
      <c r="V57" s="28">
        <v>1400</v>
      </c>
      <c r="W57" s="26"/>
      <c r="X57" s="28">
        <v>651109350</v>
      </c>
      <c r="Y57" s="26"/>
      <c r="Z57" s="28">
        <v>709417085.972</v>
      </c>
      <c r="AB57" s="10">
        <v>0</v>
      </c>
    </row>
    <row r="58" spans="1:35" ht="21.75" customHeight="1" x14ac:dyDescent="0.2">
      <c r="A58" s="90" t="s">
        <v>68</v>
      </c>
      <c r="B58" s="90"/>
      <c r="C58" s="90"/>
      <c r="E58" s="91">
        <v>0</v>
      </c>
      <c r="F58" s="91"/>
      <c r="G58" s="26"/>
      <c r="H58" s="28">
        <v>0</v>
      </c>
      <c r="I58" s="26"/>
      <c r="J58" s="28">
        <v>0</v>
      </c>
      <c r="K58" s="26"/>
      <c r="L58" s="28">
        <v>7116440</v>
      </c>
      <c r="M58" s="26"/>
      <c r="N58" s="28">
        <v>29968131770</v>
      </c>
      <c r="O58" s="26"/>
      <c r="P58" s="28">
        <v>0</v>
      </c>
      <c r="Q58" s="26"/>
      <c r="R58" s="28">
        <v>0</v>
      </c>
      <c r="S58" s="26"/>
      <c r="T58" s="28">
        <v>7116440</v>
      </c>
      <c r="U58" s="26"/>
      <c r="V58" s="28">
        <v>4430</v>
      </c>
      <c r="W58" s="26"/>
      <c r="X58" s="28">
        <v>29968131770</v>
      </c>
      <c r="Y58" s="26"/>
      <c r="Z58" s="28">
        <v>31282134540.284</v>
      </c>
      <c r="AB58" s="10">
        <v>7.0000000000000007E-2</v>
      </c>
    </row>
    <row r="59" spans="1:35" ht="21.75" customHeight="1" x14ac:dyDescent="0.2">
      <c r="A59" s="90" t="s">
        <v>69</v>
      </c>
      <c r="B59" s="90"/>
      <c r="C59" s="90"/>
      <c r="E59" s="91">
        <v>0</v>
      </c>
      <c r="F59" s="91"/>
      <c r="G59" s="26"/>
      <c r="H59" s="28">
        <v>0</v>
      </c>
      <c r="I59" s="26"/>
      <c r="J59" s="28">
        <v>0</v>
      </c>
      <c r="K59" s="26"/>
      <c r="L59" s="28">
        <v>10666000</v>
      </c>
      <c r="M59" s="26"/>
      <c r="N59" s="28">
        <v>35825573026</v>
      </c>
      <c r="O59" s="26"/>
      <c r="P59" s="28">
        <v>0</v>
      </c>
      <c r="Q59" s="26"/>
      <c r="R59" s="28">
        <v>0</v>
      </c>
      <c r="S59" s="26"/>
      <c r="T59" s="28">
        <v>10666000</v>
      </c>
      <c r="U59" s="26"/>
      <c r="V59" s="28">
        <v>4170</v>
      </c>
      <c r="W59" s="26"/>
      <c r="X59" s="28">
        <v>35825573026</v>
      </c>
      <c r="Y59" s="26"/>
      <c r="Z59" s="28">
        <v>44133411089.400002</v>
      </c>
      <c r="AB59" s="10">
        <v>0.1</v>
      </c>
    </row>
    <row r="60" spans="1:35" ht="21.75" customHeight="1" x14ac:dyDescent="0.2">
      <c r="A60" s="90" t="s">
        <v>70</v>
      </c>
      <c r="B60" s="90"/>
      <c r="C60" s="90"/>
      <c r="E60" s="91">
        <v>0</v>
      </c>
      <c r="F60" s="91"/>
      <c r="G60" s="26"/>
      <c r="H60" s="28">
        <v>0</v>
      </c>
      <c r="I60" s="26"/>
      <c r="J60" s="28">
        <v>0</v>
      </c>
      <c r="K60" s="26"/>
      <c r="L60" s="28">
        <v>5967052</v>
      </c>
      <c r="M60" s="26"/>
      <c r="N60" s="28">
        <v>31320499071</v>
      </c>
      <c r="O60" s="26"/>
      <c r="P60" s="28">
        <v>0</v>
      </c>
      <c r="Q60" s="26"/>
      <c r="R60" s="28">
        <v>0</v>
      </c>
      <c r="S60" s="26"/>
      <c r="T60" s="28">
        <v>5967052</v>
      </c>
      <c r="U60" s="26"/>
      <c r="V60" s="28">
        <v>5120</v>
      </c>
      <c r="W60" s="26"/>
      <c r="X60" s="28">
        <v>31320499071</v>
      </c>
      <c r="Y60" s="26"/>
      <c r="Z60" s="28">
        <v>30315144642.764801</v>
      </c>
      <c r="AB60" s="10">
        <v>7.0000000000000007E-2</v>
      </c>
    </row>
    <row r="61" spans="1:35" ht="21.75" customHeight="1" x14ac:dyDescent="0.2">
      <c r="A61" s="90" t="s">
        <v>71</v>
      </c>
      <c r="B61" s="90"/>
      <c r="C61" s="90"/>
      <c r="E61" s="91">
        <v>0</v>
      </c>
      <c r="F61" s="91"/>
      <c r="G61" s="26"/>
      <c r="H61" s="28">
        <v>0</v>
      </c>
      <c r="I61" s="26"/>
      <c r="J61" s="28">
        <v>0</v>
      </c>
      <c r="K61" s="26"/>
      <c r="L61" s="28">
        <v>5400000</v>
      </c>
      <c r="M61" s="26"/>
      <c r="N61" s="28">
        <v>26097338446</v>
      </c>
      <c r="O61" s="26"/>
      <c r="P61" s="28">
        <v>0</v>
      </c>
      <c r="Q61" s="26"/>
      <c r="R61" s="28">
        <v>0</v>
      </c>
      <c r="S61" s="26"/>
      <c r="T61" s="28">
        <v>5400000</v>
      </c>
      <c r="U61" s="26"/>
      <c r="V61" s="28">
        <v>5150</v>
      </c>
      <c r="W61" s="26"/>
      <c r="X61" s="28">
        <v>26097338446</v>
      </c>
      <c r="Y61" s="26"/>
      <c r="Z61" s="28">
        <v>27595028700</v>
      </c>
      <c r="AB61" s="10">
        <v>0.06</v>
      </c>
      <c r="AE61" t="s">
        <v>324</v>
      </c>
      <c r="AF61" s="32">
        <v>1627817344038</v>
      </c>
      <c r="AG61" s="32">
        <v>274128065162</v>
      </c>
      <c r="AH61" s="32">
        <v>1353689278876</v>
      </c>
      <c r="AI61">
        <v>0</v>
      </c>
    </row>
    <row r="62" spans="1:35" ht="21.75" customHeight="1" x14ac:dyDescent="0.2">
      <c r="A62" s="90" t="s">
        <v>72</v>
      </c>
      <c r="B62" s="90"/>
      <c r="C62" s="90"/>
      <c r="E62" s="91">
        <v>0</v>
      </c>
      <c r="F62" s="91"/>
      <c r="G62" s="26"/>
      <c r="H62" s="28">
        <v>0</v>
      </c>
      <c r="I62" s="26"/>
      <c r="J62" s="28">
        <v>0</v>
      </c>
      <c r="K62" s="26"/>
      <c r="L62" s="28">
        <v>2100000</v>
      </c>
      <c r="M62" s="26"/>
      <c r="N62" s="28">
        <v>29225067054</v>
      </c>
      <c r="O62" s="26"/>
      <c r="P62" s="28">
        <v>0</v>
      </c>
      <c r="Q62" s="26"/>
      <c r="R62" s="28">
        <v>0</v>
      </c>
      <c r="S62" s="26"/>
      <c r="T62" s="28">
        <v>2100000</v>
      </c>
      <c r="U62" s="26"/>
      <c r="V62" s="28">
        <v>12570</v>
      </c>
      <c r="W62" s="26"/>
      <c r="X62" s="28">
        <v>29225067054</v>
      </c>
      <c r="Y62" s="26"/>
      <c r="Z62" s="28">
        <v>26192951190</v>
      </c>
      <c r="AB62" s="10">
        <v>0.06</v>
      </c>
      <c r="AE62" t="s">
        <v>325</v>
      </c>
      <c r="AF62" s="32">
        <v>1744907766959</v>
      </c>
      <c r="AG62" s="32">
        <v>1254927409541</v>
      </c>
      <c r="AH62" s="32">
        <v>489980357418</v>
      </c>
      <c r="AI62">
        <v>0</v>
      </c>
    </row>
    <row r="63" spans="1:35" ht="21.75" customHeight="1" x14ac:dyDescent="0.2">
      <c r="A63" s="90" t="s">
        <v>73</v>
      </c>
      <c r="B63" s="90"/>
      <c r="C63" s="90"/>
      <c r="E63" s="91">
        <v>0</v>
      </c>
      <c r="F63" s="91"/>
      <c r="G63" s="26"/>
      <c r="H63" s="28">
        <v>0</v>
      </c>
      <c r="I63" s="26"/>
      <c r="J63" s="28">
        <v>0</v>
      </c>
      <c r="K63" s="26"/>
      <c r="L63" s="28">
        <v>3900000</v>
      </c>
      <c r="M63" s="26"/>
      <c r="N63" s="28">
        <v>29913883620</v>
      </c>
      <c r="O63" s="26"/>
      <c r="P63" s="28">
        <v>0</v>
      </c>
      <c r="Q63" s="26"/>
      <c r="R63" s="28">
        <v>0</v>
      </c>
      <c r="S63" s="26"/>
      <c r="T63" s="28">
        <v>3900000</v>
      </c>
      <c r="U63" s="26"/>
      <c r="V63" s="28">
        <v>7770</v>
      </c>
      <c r="W63" s="26"/>
      <c r="X63" s="28">
        <v>29913883620</v>
      </c>
      <c r="Y63" s="26"/>
      <c r="Z63" s="28">
        <v>30068757810</v>
      </c>
      <c r="AB63" s="10">
        <v>7.0000000000000007E-2</v>
      </c>
      <c r="AE63" t="s">
        <v>326</v>
      </c>
      <c r="AF63" s="32">
        <v>2282047709143</v>
      </c>
      <c r="AG63" s="32">
        <v>306495777457</v>
      </c>
      <c r="AH63" s="32">
        <v>1975551931686</v>
      </c>
      <c r="AI63">
        <v>0</v>
      </c>
    </row>
    <row r="64" spans="1:35" ht="21.75" customHeight="1" x14ac:dyDescent="0.2">
      <c r="A64" s="90" t="s">
        <v>74</v>
      </c>
      <c r="B64" s="90"/>
      <c r="C64" s="90"/>
      <c r="E64" s="91">
        <v>0</v>
      </c>
      <c r="F64" s="91"/>
      <c r="G64" s="26"/>
      <c r="H64" s="28">
        <v>0</v>
      </c>
      <c r="I64" s="26"/>
      <c r="J64" s="28">
        <v>0</v>
      </c>
      <c r="K64" s="26"/>
      <c r="L64" s="28">
        <v>3605721</v>
      </c>
      <c r="M64" s="26"/>
      <c r="N64" s="28">
        <v>29970459935</v>
      </c>
      <c r="O64" s="26"/>
      <c r="P64" s="28">
        <v>0</v>
      </c>
      <c r="Q64" s="26"/>
      <c r="R64" s="28">
        <v>0</v>
      </c>
      <c r="S64" s="26"/>
      <c r="T64" s="28">
        <v>3605721</v>
      </c>
      <c r="U64" s="26"/>
      <c r="V64" s="28">
        <v>7990</v>
      </c>
      <c r="W64" s="26"/>
      <c r="X64" s="28">
        <v>29970459935</v>
      </c>
      <c r="Y64" s="26"/>
      <c r="Z64" s="28">
        <v>28587011725.5933</v>
      </c>
      <c r="AB64" s="10">
        <v>0.06</v>
      </c>
      <c r="AE64" t="s">
        <v>327</v>
      </c>
      <c r="AF64" s="32">
        <v>4073653235606</v>
      </c>
      <c r="AG64" s="32">
        <v>2670537969611</v>
      </c>
      <c r="AH64" s="32">
        <v>1403115265995</v>
      </c>
      <c r="AI64">
        <v>0</v>
      </c>
    </row>
    <row r="65" spans="1:35" ht="21.75" customHeight="1" x14ac:dyDescent="0.2">
      <c r="A65" s="92" t="s">
        <v>75</v>
      </c>
      <c r="B65" s="92"/>
      <c r="C65" s="92"/>
      <c r="D65" s="12"/>
      <c r="E65" s="91">
        <v>0</v>
      </c>
      <c r="F65" s="93"/>
      <c r="G65" s="26"/>
      <c r="H65" s="29">
        <v>0</v>
      </c>
      <c r="I65" s="26"/>
      <c r="J65" s="29">
        <v>0</v>
      </c>
      <c r="K65" s="26"/>
      <c r="L65" s="30">
        <v>993000</v>
      </c>
      <c r="M65" s="26"/>
      <c r="N65" s="29">
        <v>29968327145</v>
      </c>
      <c r="O65" s="26"/>
      <c r="P65" s="30">
        <v>0</v>
      </c>
      <c r="Q65" s="26"/>
      <c r="R65" s="29">
        <v>0</v>
      </c>
      <c r="S65" s="26"/>
      <c r="T65" s="30">
        <v>993000</v>
      </c>
      <c r="U65" s="26"/>
      <c r="V65" s="30">
        <v>35630</v>
      </c>
      <c r="W65" s="26"/>
      <c r="X65" s="29">
        <v>29968327145</v>
      </c>
      <c r="Y65" s="26"/>
      <c r="Z65" s="29">
        <v>35107098039.300003</v>
      </c>
      <c r="AB65" s="14">
        <v>0.08</v>
      </c>
      <c r="AE65" t="s">
        <v>328</v>
      </c>
      <c r="AF65" s="32">
        <v>76507807819</v>
      </c>
      <c r="AG65" s="32">
        <v>76449500084</v>
      </c>
      <c r="AH65" s="32">
        <v>58307735</v>
      </c>
      <c r="AI65">
        <v>0</v>
      </c>
    </row>
    <row r="66" spans="1:35" ht="21.75" customHeight="1" thickBot="1" x14ac:dyDescent="0.25">
      <c r="A66" s="94" t="s">
        <v>76</v>
      </c>
      <c r="B66" s="94"/>
      <c r="C66" s="94"/>
      <c r="D66" s="94"/>
      <c r="E66" s="26"/>
      <c r="F66" s="30"/>
      <c r="G66" s="26"/>
      <c r="H66" s="31">
        <v>1870866524109</v>
      </c>
      <c r="I66" s="26"/>
      <c r="J66" s="31">
        <v>2809326460218.3198</v>
      </c>
      <c r="K66" s="26"/>
      <c r="L66" s="30"/>
      <c r="M66" s="26"/>
      <c r="N66" s="31">
        <v>257574090485</v>
      </c>
      <c r="O66" s="26"/>
      <c r="P66" s="30"/>
      <c r="Q66" s="26"/>
      <c r="R66" s="31">
        <v>321935178321</v>
      </c>
      <c r="S66" s="26"/>
      <c r="T66" s="30"/>
      <c r="U66" s="26"/>
      <c r="V66" s="30"/>
      <c r="W66" s="26"/>
      <c r="X66" s="31">
        <v>1976203041036</v>
      </c>
      <c r="Y66" s="26"/>
      <c r="Z66" s="31">
        <v>3379376614770.1699</v>
      </c>
      <c r="AB66" s="17">
        <v>7.55</v>
      </c>
      <c r="AE66" t="s">
        <v>329</v>
      </c>
      <c r="AF66" s="32">
        <v>2230419787057</v>
      </c>
      <c r="AG66" s="32">
        <v>2348065260130</v>
      </c>
      <c r="AH66">
        <v>0</v>
      </c>
      <c r="AI66" s="32">
        <v>117645473073</v>
      </c>
    </row>
    <row r="67" spans="1:35" ht="13.5" thickTop="1" x14ac:dyDescent="0.2">
      <c r="AE67" t="s">
        <v>330</v>
      </c>
      <c r="AF67" s="32">
        <v>81800294691</v>
      </c>
      <c r="AG67" s="32">
        <v>81149185341</v>
      </c>
      <c r="AH67" s="32">
        <v>651109350</v>
      </c>
      <c r="AI67">
        <v>0</v>
      </c>
    </row>
    <row r="68" spans="1:35" x14ac:dyDescent="0.2">
      <c r="AE68" t="s">
        <v>331</v>
      </c>
      <c r="AF68" s="32">
        <v>31198574114051</v>
      </c>
      <c r="AG68" s="32">
        <v>9562781434512</v>
      </c>
      <c r="AH68" s="32">
        <v>21635792679539</v>
      </c>
      <c r="AI68">
        <v>0</v>
      </c>
    </row>
    <row r="69" spans="1:35" x14ac:dyDescent="0.2">
      <c r="X69" s="32"/>
      <c r="Z69" s="32"/>
    </row>
    <row r="71" spans="1:35" x14ac:dyDescent="0.2">
      <c r="AG71" s="32">
        <f>AH63+AH64+AH65+AH67</f>
        <v>3379376614766</v>
      </c>
      <c r="AH71" s="32">
        <f>AH64-AI66</f>
        <v>1285469792922</v>
      </c>
    </row>
  </sheetData>
  <mergeCells count="128">
    <mergeCell ref="A62:C62"/>
    <mergeCell ref="E62:F62"/>
    <mergeCell ref="A63:C63"/>
    <mergeCell ref="E63:F63"/>
    <mergeCell ref="A64:C64"/>
    <mergeCell ref="E64:F64"/>
    <mergeCell ref="A65:C65"/>
    <mergeCell ref="E65:F65"/>
    <mergeCell ref="A66:D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5" ht="21.75" customHeight="1" x14ac:dyDescent="0.2">
      <c r="A2" s="83" t="s">
        <v>207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5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</row>
    <row r="4" spans="1:25" ht="7.35" customHeight="1" x14ac:dyDescent="0.2"/>
    <row r="5" spans="1:25" ht="14.45" customHeight="1" x14ac:dyDescent="0.2">
      <c r="A5" s="85" t="s">
        <v>312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25" ht="7.35" customHeight="1" x14ac:dyDescent="0.2"/>
    <row r="7" spans="1:25" ht="14.45" customHeight="1" x14ac:dyDescent="0.2">
      <c r="E7" s="86" t="s">
        <v>226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Y7" s="2" t="s">
        <v>227</v>
      </c>
    </row>
    <row r="8" spans="1:25" ht="29.1" customHeight="1" x14ac:dyDescent="0.2">
      <c r="A8" s="2" t="s">
        <v>313</v>
      </c>
      <c r="C8" s="2" t="s">
        <v>314</v>
      </c>
      <c r="E8" s="19" t="s">
        <v>81</v>
      </c>
      <c r="F8" s="3"/>
      <c r="G8" s="19" t="s">
        <v>13</v>
      </c>
      <c r="H8" s="3"/>
      <c r="I8" s="19" t="s">
        <v>80</v>
      </c>
      <c r="J8" s="3"/>
      <c r="K8" s="19" t="s">
        <v>315</v>
      </c>
      <c r="L8" s="3"/>
      <c r="M8" s="19" t="s">
        <v>316</v>
      </c>
      <c r="N8" s="3"/>
      <c r="O8" s="19" t="s">
        <v>317</v>
      </c>
      <c r="P8" s="3"/>
      <c r="Q8" s="19" t="s">
        <v>318</v>
      </c>
      <c r="R8" s="3"/>
      <c r="S8" s="19" t="s">
        <v>319</v>
      </c>
      <c r="T8" s="3"/>
      <c r="U8" s="19" t="s">
        <v>320</v>
      </c>
      <c r="V8" s="3"/>
      <c r="W8" s="19" t="s">
        <v>321</v>
      </c>
      <c r="Y8" s="19" t="s">
        <v>321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5"/>
  <sheetViews>
    <sheetView rightToLeft="1" view="pageBreakPreview" topLeftCell="A79" zoomScaleNormal="100" zoomScaleSheetLayoutView="100" workbookViewId="0">
      <selection activeCell="A5" sqref="A5:R5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3.28515625" bestFit="1" customWidth="1"/>
    <col min="4" max="4" width="1.28515625" customWidth="1"/>
    <col min="5" max="5" width="20.42578125" bestFit="1" customWidth="1"/>
    <col min="6" max="6" width="1.28515625" customWidth="1"/>
    <col min="7" max="7" width="19.7109375" bestFit="1" customWidth="1"/>
    <col min="8" max="8" width="1.28515625" customWidth="1"/>
    <col min="9" max="9" width="27.7109375" bestFit="1" customWidth="1"/>
    <col min="10" max="10" width="1.28515625" customWidth="1"/>
    <col min="11" max="11" width="13.28515625" bestFit="1" customWidth="1"/>
    <col min="12" max="12" width="1.28515625" customWidth="1"/>
    <col min="13" max="13" width="20.42578125" bestFit="1" customWidth="1"/>
    <col min="14" max="14" width="1.28515625" customWidth="1"/>
    <col min="15" max="15" width="20.140625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8" ht="21.75" customHeight="1" x14ac:dyDescent="0.2">
      <c r="A2" s="83" t="s">
        <v>207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18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</row>
    <row r="4" spans="1:18" ht="14.45" customHeight="1" x14ac:dyDescent="0.2"/>
    <row r="5" spans="1:18" ht="14.45" customHeight="1" x14ac:dyDescent="0.2">
      <c r="A5" s="85" t="s">
        <v>322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18" ht="14.45" customHeight="1" x14ac:dyDescent="0.2">
      <c r="A6" s="86" t="s">
        <v>210</v>
      </c>
      <c r="C6" s="86" t="s">
        <v>226</v>
      </c>
      <c r="D6" s="86"/>
      <c r="E6" s="86"/>
      <c r="F6" s="86"/>
      <c r="G6" s="86"/>
      <c r="H6" s="86"/>
      <c r="I6" s="86"/>
      <c r="K6" s="86" t="s">
        <v>227</v>
      </c>
      <c r="L6" s="86"/>
      <c r="M6" s="86"/>
      <c r="N6" s="86"/>
      <c r="O6" s="86"/>
      <c r="P6" s="86"/>
      <c r="Q6" s="86"/>
      <c r="R6" s="86"/>
    </row>
    <row r="7" spans="1:18" ht="43.5" customHeight="1" x14ac:dyDescent="0.2">
      <c r="A7" s="86"/>
      <c r="C7" s="19" t="s">
        <v>13</v>
      </c>
      <c r="D7" s="3"/>
      <c r="E7" s="19" t="s">
        <v>15</v>
      </c>
      <c r="F7" s="3"/>
      <c r="G7" s="19" t="s">
        <v>310</v>
      </c>
      <c r="H7" s="3"/>
      <c r="I7" s="19" t="s">
        <v>323</v>
      </c>
      <c r="K7" s="19" t="s">
        <v>13</v>
      </c>
      <c r="L7" s="3"/>
      <c r="M7" s="19" t="s">
        <v>15</v>
      </c>
      <c r="N7" s="3"/>
      <c r="O7" s="19" t="s">
        <v>310</v>
      </c>
      <c r="P7" s="3"/>
      <c r="Q7" s="112" t="s">
        <v>323</v>
      </c>
      <c r="R7" s="112"/>
    </row>
    <row r="8" spans="1:18" ht="21.75" customHeight="1" x14ac:dyDescent="0.2">
      <c r="A8" s="5" t="s">
        <v>30</v>
      </c>
      <c r="C8" s="27">
        <v>3720858</v>
      </c>
      <c r="D8" s="26"/>
      <c r="E8" s="27">
        <v>72549681834</v>
      </c>
      <c r="F8" s="26"/>
      <c r="G8" s="27">
        <v>72404227913</v>
      </c>
      <c r="H8" s="26"/>
      <c r="I8" s="27">
        <v>145453921</v>
      </c>
      <c r="J8" s="26"/>
      <c r="K8" s="27">
        <v>3720858</v>
      </c>
      <c r="L8" s="26"/>
      <c r="M8" s="27">
        <v>72549681834</v>
      </c>
      <c r="N8" s="26"/>
      <c r="O8" s="27">
        <v>75980289314</v>
      </c>
      <c r="P8" s="26"/>
      <c r="Q8" s="89">
        <v>-3430607479</v>
      </c>
      <c r="R8" s="89"/>
    </row>
    <row r="9" spans="1:18" ht="21.75" customHeight="1" x14ac:dyDescent="0.2">
      <c r="A9" s="8" t="s">
        <v>99</v>
      </c>
      <c r="C9" s="28">
        <v>5181000</v>
      </c>
      <c r="D9" s="26"/>
      <c r="E9" s="28">
        <v>110747618272</v>
      </c>
      <c r="F9" s="26"/>
      <c r="G9" s="28">
        <v>110031845815</v>
      </c>
      <c r="H9" s="26"/>
      <c r="I9" s="28">
        <v>715772457</v>
      </c>
      <c r="J9" s="26"/>
      <c r="K9" s="28">
        <v>5181000</v>
      </c>
      <c r="L9" s="26"/>
      <c r="M9" s="28">
        <v>110747618272</v>
      </c>
      <c r="N9" s="26"/>
      <c r="O9" s="28">
        <v>110002738967</v>
      </c>
      <c r="P9" s="26"/>
      <c r="Q9" s="91">
        <v>744879305</v>
      </c>
      <c r="R9" s="91"/>
    </row>
    <row r="10" spans="1:18" ht="21.75" customHeight="1" x14ac:dyDescent="0.2">
      <c r="A10" s="8" t="s">
        <v>44</v>
      </c>
      <c r="C10" s="28">
        <v>3200000</v>
      </c>
      <c r="D10" s="26"/>
      <c r="E10" s="28">
        <v>57948568000</v>
      </c>
      <c r="F10" s="26"/>
      <c r="G10" s="28">
        <v>57503035616</v>
      </c>
      <c r="H10" s="26"/>
      <c r="I10" s="28">
        <v>445532383</v>
      </c>
      <c r="J10" s="26"/>
      <c r="K10" s="28">
        <v>3200000</v>
      </c>
      <c r="L10" s="26"/>
      <c r="M10" s="28">
        <v>57948568000</v>
      </c>
      <c r="N10" s="26"/>
      <c r="O10" s="28">
        <v>63508599529</v>
      </c>
      <c r="P10" s="26"/>
      <c r="Q10" s="91">
        <v>-5560031529</v>
      </c>
      <c r="R10" s="91"/>
    </row>
    <row r="11" spans="1:18" ht="21.75" customHeight="1" x14ac:dyDescent="0.2">
      <c r="A11" s="8" t="s">
        <v>63</v>
      </c>
      <c r="C11" s="28">
        <v>16859824</v>
      </c>
      <c r="D11" s="26"/>
      <c r="E11" s="28">
        <v>134505160386</v>
      </c>
      <c r="F11" s="26"/>
      <c r="G11" s="28">
        <v>133502970535</v>
      </c>
      <c r="H11" s="26"/>
      <c r="I11" s="28">
        <v>1002189851</v>
      </c>
      <c r="J11" s="26"/>
      <c r="K11" s="28">
        <v>16859824</v>
      </c>
      <c r="L11" s="26"/>
      <c r="M11" s="28">
        <v>134505160386</v>
      </c>
      <c r="N11" s="26"/>
      <c r="O11" s="28">
        <v>146471199053</v>
      </c>
      <c r="P11" s="26"/>
      <c r="Q11" s="91">
        <v>-11966038666</v>
      </c>
      <c r="R11" s="91"/>
    </row>
    <row r="12" spans="1:18" ht="21.75" customHeight="1" x14ac:dyDescent="0.2">
      <c r="A12" s="8" t="s">
        <v>32</v>
      </c>
      <c r="C12" s="28">
        <v>3109557</v>
      </c>
      <c r="D12" s="26"/>
      <c r="E12" s="28">
        <v>39278671183</v>
      </c>
      <c r="F12" s="26"/>
      <c r="G12" s="28">
        <v>39260664969</v>
      </c>
      <c r="H12" s="26"/>
      <c r="I12" s="28">
        <v>18006214</v>
      </c>
      <c r="J12" s="26"/>
      <c r="K12" s="28">
        <v>3109557</v>
      </c>
      <c r="L12" s="26"/>
      <c r="M12" s="28">
        <v>39278671183</v>
      </c>
      <c r="N12" s="26"/>
      <c r="O12" s="28">
        <v>40458694900</v>
      </c>
      <c r="P12" s="26"/>
      <c r="Q12" s="91">
        <v>-1180023716</v>
      </c>
      <c r="R12" s="91"/>
    </row>
    <row r="13" spans="1:18" ht="21.75" customHeight="1" x14ac:dyDescent="0.2">
      <c r="A13" s="8" t="s">
        <v>105</v>
      </c>
      <c r="C13" s="28">
        <v>4994000</v>
      </c>
      <c r="D13" s="26"/>
      <c r="E13" s="28">
        <v>49880072000</v>
      </c>
      <c r="F13" s="26"/>
      <c r="G13" s="28">
        <v>49999928000</v>
      </c>
      <c r="H13" s="26"/>
      <c r="I13" s="28">
        <v>-119855999</v>
      </c>
      <c r="J13" s="26"/>
      <c r="K13" s="28">
        <v>4994000</v>
      </c>
      <c r="L13" s="26"/>
      <c r="M13" s="28">
        <v>49880072000</v>
      </c>
      <c r="N13" s="26"/>
      <c r="O13" s="28">
        <v>49999928000</v>
      </c>
      <c r="P13" s="26"/>
      <c r="Q13" s="91">
        <v>-119855999</v>
      </c>
      <c r="R13" s="91"/>
    </row>
    <row r="14" spans="1:18" ht="21.75" customHeight="1" x14ac:dyDescent="0.2">
      <c r="A14" s="8" t="s">
        <v>62</v>
      </c>
      <c r="C14" s="28">
        <v>20376795</v>
      </c>
      <c r="D14" s="26"/>
      <c r="E14" s="28">
        <v>39023214983</v>
      </c>
      <c r="F14" s="26"/>
      <c r="G14" s="28">
        <v>40681196150</v>
      </c>
      <c r="H14" s="26"/>
      <c r="I14" s="28">
        <v>-1657981166</v>
      </c>
      <c r="J14" s="26"/>
      <c r="K14" s="28">
        <v>20376795</v>
      </c>
      <c r="L14" s="26"/>
      <c r="M14" s="28">
        <v>39023214983</v>
      </c>
      <c r="N14" s="26"/>
      <c r="O14" s="28">
        <v>40428007392</v>
      </c>
      <c r="P14" s="26"/>
      <c r="Q14" s="91">
        <v>-1404792408</v>
      </c>
      <c r="R14" s="91"/>
    </row>
    <row r="15" spans="1:18" ht="21.75" customHeight="1" x14ac:dyDescent="0.2">
      <c r="A15" s="8" t="s">
        <v>54</v>
      </c>
      <c r="C15" s="28">
        <v>10000</v>
      </c>
      <c r="D15" s="26"/>
      <c r="E15" s="28">
        <v>14080311</v>
      </c>
      <c r="F15" s="26"/>
      <c r="G15" s="28">
        <v>14080311</v>
      </c>
      <c r="H15" s="26"/>
      <c r="I15" s="28">
        <v>0</v>
      </c>
      <c r="J15" s="26"/>
      <c r="K15" s="28">
        <v>10000</v>
      </c>
      <c r="L15" s="26"/>
      <c r="M15" s="28">
        <v>14080311</v>
      </c>
      <c r="N15" s="26"/>
      <c r="O15" s="28">
        <v>14080311</v>
      </c>
      <c r="P15" s="26"/>
      <c r="Q15" s="91">
        <v>0</v>
      </c>
      <c r="R15" s="91"/>
    </row>
    <row r="16" spans="1:18" ht="21.75" customHeight="1" x14ac:dyDescent="0.2">
      <c r="A16" s="8" t="s">
        <v>75</v>
      </c>
      <c r="C16" s="28">
        <v>993000</v>
      </c>
      <c r="D16" s="26"/>
      <c r="E16" s="28">
        <v>35107098039</v>
      </c>
      <c r="F16" s="26"/>
      <c r="G16" s="28">
        <v>35205873754</v>
      </c>
      <c r="H16" s="26"/>
      <c r="I16" s="28">
        <v>-98775714</v>
      </c>
      <c r="J16" s="26"/>
      <c r="K16" s="28">
        <v>993000</v>
      </c>
      <c r="L16" s="26"/>
      <c r="M16" s="28">
        <v>35107098039</v>
      </c>
      <c r="N16" s="26"/>
      <c r="O16" s="28">
        <v>35205873754</v>
      </c>
      <c r="P16" s="26"/>
      <c r="Q16" s="91">
        <v>-98775714</v>
      </c>
      <c r="R16" s="91"/>
    </row>
    <row r="17" spans="1:18" ht="21.75" customHeight="1" x14ac:dyDescent="0.2">
      <c r="A17" s="8" t="s">
        <v>98</v>
      </c>
      <c r="C17" s="28">
        <v>2500000</v>
      </c>
      <c r="D17" s="26"/>
      <c r="E17" s="28">
        <v>68285082250</v>
      </c>
      <c r="F17" s="26"/>
      <c r="G17" s="28">
        <v>67577087402</v>
      </c>
      <c r="H17" s="26"/>
      <c r="I17" s="28">
        <v>707994848</v>
      </c>
      <c r="J17" s="26"/>
      <c r="K17" s="28">
        <v>2500000</v>
      </c>
      <c r="L17" s="26"/>
      <c r="M17" s="28">
        <v>68285082250</v>
      </c>
      <c r="N17" s="26"/>
      <c r="O17" s="28">
        <v>66655143505</v>
      </c>
      <c r="P17" s="26"/>
      <c r="Q17" s="91">
        <v>1629938745</v>
      </c>
      <c r="R17" s="91"/>
    </row>
    <row r="18" spans="1:18" ht="21.75" customHeight="1" x14ac:dyDescent="0.2">
      <c r="A18" s="8" t="s">
        <v>36</v>
      </c>
      <c r="C18" s="28">
        <v>1500000</v>
      </c>
      <c r="D18" s="26"/>
      <c r="E18" s="28">
        <v>56202172800</v>
      </c>
      <c r="F18" s="26"/>
      <c r="G18" s="28">
        <v>55761704142</v>
      </c>
      <c r="H18" s="26"/>
      <c r="I18" s="28">
        <v>440468657</v>
      </c>
      <c r="J18" s="26"/>
      <c r="K18" s="28">
        <v>1500000</v>
      </c>
      <c r="L18" s="26"/>
      <c r="M18" s="28">
        <v>56202172800</v>
      </c>
      <c r="N18" s="26"/>
      <c r="O18" s="28">
        <v>55878905123</v>
      </c>
      <c r="P18" s="26"/>
      <c r="Q18" s="91">
        <v>323267676</v>
      </c>
      <c r="R18" s="91"/>
    </row>
    <row r="19" spans="1:18" ht="21.75" customHeight="1" x14ac:dyDescent="0.2">
      <c r="A19" s="8" t="s">
        <v>49</v>
      </c>
      <c r="C19" s="28">
        <v>10000</v>
      </c>
      <c r="D19" s="26"/>
      <c r="E19" s="28">
        <v>7233648</v>
      </c>
      <c r="F19" s="26"/>
      <c r="G19" s="28">
        <v>7233648</v>
      </c>
      <c r="H19" s="26"/>
      <c r="I19" s="28">
        <v>0</v>
      </c>
      <c r="J19" s="26"/>
      <c r="K19" s="28">
        <v>10000</v>
      </c>
      <c r="L19" s="26"/>
      <c r="M19" s="28">
        <v>7233648</v>
      </c>
      <c r="N19" s="26"/>
      <c r="O19" s="28">
        <v>7233648</v>
      </c>
      <c r="P19" s="26"/>
      <c r="Q19" s="91">
        <v>0</v>
      </c>
      <c r="R19" s="91"/>
    </row>
    <row r="20" spans="1:18" ht="21.75" customHeight="1" x14ac:dyDescent="0.2">
      <c r="A20" s="8" t="s">
        <v>56</v>
      </c>
      <c r="C20" s="28">
        <v>10000</v>
      </c>
      <c r="D20" s="26"/>
      <c r="E20" s="28">
        <v>10220381</v>
      </c>
      <c r="F20" s="26"/>
      <c r="G20" s="28">
        <v>10220381</v>
      </c>
      <c r="H20" s="26"/>
      <c r="I20" s="28">
        <v>0</v>
      </c>
      <c r="J20" s="26"/>
      <c r="K20" s="28">
        <v>10000</v>
      </c>
      <c r="L20" s="26"/>
      <c r="M20" s="28">
        <v>10220381</v>
      </c>
      <c r="N20" s="26"/>
      <c r="O20" s="28">
        <v>10220381</v>
      </c>
      <c r="P20" s="26"/>
      <c r="Q20" s="91">
        <v>0</v>
      </c>
      <c r="R20" s="91"/>
    </row>
    <row r="21" spans="1:18" ht="21.75" customHeight="1" x14ac:dyDescent="0.2">
      <c r="A21" s="8" t="s">
        <v>22</v>
      </c>
      <c r="C21" s="28">
        <v>166631</v>
      </c>
      <c r="D21" s="26"/>
      <c r="E21" s="28">
        <v>12812424604</v>
      </c>
      <c r="F21" s="26"/>
      <c r="G21" s="28">
        <v>12751233540</v>
      </c>
      <c r="H21" s="26"/>
      <c r="I21" s="28">
        <v>61191064</v>
      </c>
      <c r="J21" s="26"/>
      <c r="K21" s="28">
        <v>166631</v>
      </c>
      <c r="L21" s="26"/>
      <c r="M21" s="28">
        <v>12812424604</v>
      </c>
      <c r="N21" s="26"/>
      <c r="O21" s="28">
        <v>12714431354</v>
      </c>
      <c r="P21" s="26"/>
      <c r="Q21" s="91">
        <v>97993250</v>
      </c>
      <c r="R21" s="91"/>
    </row>
    <row r="22" spans="1:18" ht="21.75" customHeight="1" x14ac:dyDescent="0.2">
      <c r="A22" s="8" t="s">
        <v>37</v>
      </c>
      <c r="C22" s="28">
        <v>10000</v>
      </c>
      <c r="D22" s="26"/>
      <c r="E22" s="28">
        <v>7193957</v>
      </c>
      <c r="F22" s="26"/>
      <c r="G22" s="28">
        <v>7193957</v>
      </c>
      <c r="H22" s="26"/>
      <c r="I22" s="28">
        <v>0</v>
      </c>
      <c r="J22" s="26"/>
      <c r="K22" s="28">
        <v>10000</v>
      </c>
      <c r="L22" s="26"/>
      <c r="M22" s="28">
        <v>7193957</v>
      </c>
      <c r="N22" s="26"/>
      <c r="O22" s="28">
        <v>7193957</v>
      </c>
      <c r="P22" s="26"/>
      <c r="Q22" s="91">
        <v>0</v>
      </c>
      <c r="R22" s="91"/>
    </row>
    <row r="23" spans="1:18" ht="21.75" customHeight="1" x14ac:dyDescent="0.2">
      <c r="A23" s="8" t="s">
        <v>25</v>
      </c>
      <c r="C23" s="28">
        <v>8000000</v>
      </c>
      <c r="D23" s="26"/>
      <c r="E23" s="28">
        <v>96686788800</v>
      </c>
      <c r="F23" s="26"/>
      <c r="G23" s="28">
        <v>105795877169</v>
      </c>
      <c r="H23" s="26"/>
      <c r="I23" s="28">
        <v>-9109088369</v>
      </c>
      <c r="J23" s="26"/>
      <c r="K23" s="28">
        <v>8000000</v>
      </c>
      <c r="L23" s="26"/>
      <c r="M23" s="28">
        <v>96686788800</v>
      </c>
      <c r="N23" s="26"/>
      <c r="O23" s="28">
        <v>105720355563</v>
      </c>
      <c r="P23" s="26"/>
      <c r="Q23" s="91">
        <v>-9033566763</v>
      </c>
      <c r="R23" s="91"/>
    </row>
    <row r="24" spans="1:18" ht="21.75" customHeight="1" x14ac:dyDescent="0.2">
      <c r="A24" s="8" t="s">
        <v>43</v>
      </c>
      <c r="C24" s="28">
        <v>5882066</v>
      </c>
      <c r="D24" s="26"/>
      <c r="E24" s="28">
        <v>123152209989</v>
      </c>
      <c r="F24" s="26"/>
      <c r="G24" s="28">
        <v>122421417006</v>
      </c>
      <c r="H24" s="26"/>
      <c r="I24" s="28">
        <v>730792983</v>
      </c>
      <c r="J24" s="26"/>
      <c r="K24" s="28">
        <v>5882066</v>
      </c>
      <c r="L24" s="26"/>
      <c r="M24" s="28">
        <v>123152209989</v>
      </c>
      <c r="N24" s="26"/>
      <c r="O24" s="28">
        <v>129958341901</v>
      </c>
      <c r="P24" s="26"/>
      <c r="Q24" s="91">
        <v>-6806131911</v>
      </c>
      <c r="R24" s="91"/>
    </row>
    <row r="25" spans="1:18" ht="21.75" customHeight="1" x14ac:dyDescent="0.2">
      <c r="A25" s="8" t="s">
        <v>52</v>
      </c>
      <c r="C25" s="28">
        <v>10000</v>
      </c>
      <c r="D25" s="26"/>
      <c r="E25" s="28">
        <v>13584176</v>
      </c>
      <c r="F25" s="26"/>
      <c r="G25" s="28">
        <v>13584176</v>
      </c>
      <c r="H25" s="26"/>
      <c r="I25" s="28">
        <v>0</v>
      </c>
      <c r="J25" s="26"/>
      <c r="K25" s="28">
        <v>10000</v>
      </c>
      <c r="L25" s="26"/>
      <c r="M25" s="28">
        <v>13584176</v>
      </c>
      <c r="N25" s="26"/>
      <c r="O25" s="28">
        <v>13584176</v>
      </c>
      <c r="P25" s="26"/>
      <c r="Q25" s="91">
        <v>0</v>
      </c>
      <c r="R25" s="91"/>
    </row>
    <row r="26" spans="1:18" ht="21.75" customHeight="1" x14ac:dyDescent="0.2">
      <c r="A26" s="8" t="s">
        <v>106</v>
      </c>
      <c r="C26" s="28">
        <v>5000000</v>
      </c>
      <c r="D26" s="26"/>
      <c r="E26" s="28">
        <v>49885000000</v>
      </c>
      <c r="F26" s="26"/>
      <c r="G26" s="28">
        <v>50038213534</v>
      </c>
      <c r="H26" s="26"/>
      <c r="I26" s="28">
        <v>-153213533</v>
      </c>
      <c r="J26" s="26"/>
      <c r="K26" s="28">
        <v>5000000</v>
      </c>
      <c r="L26" s="26"/>
      <c r="M26" s="28">
        <v>49885000000</v>
      </c>
      <c r="N26" s="26"/>
      <c r="O26" s="28">
        <v>50038213534</v>
      </c>
      <c r="P26" s="26"/>
      <c r="Q26" s="91">
        <v>-153213533</v>
      </c>
      <c r="R26" s="91"/>
    </row>
    <row r="27" spans="1:18" ht="21.75" customHeight="1" x14ac:dyDescent="0.2">
      <c r="A27" s="8" t="s">
        <v>102</v>
      </c>
      <c r="C27" s="28">
        <v>3308659</v>
      </c>
      <c r="D27" s="26"/>
      <c r="E27" s="28">
        <v>95023016268</v>
      </c>
      <c r="F27" s="26"/>
      <c r="G27" s="28">
        <v>84461231473</v>
      </c>
      <c r="H27" s="26"/>
      <c r="I27" s="28">
        <v>10561784795</v>
      </c>
      <c r="J27" s="26"/>
      <c r="K27" s="28">
        <v>3308659</v>
      </c>
      <c r="L27" s="26"/>
      <c r="M27" s="28">
        <v>95023016268</v>
      </c>
      <c r="N27" s="26"/>
      <c r="O27" s="28">
        <v>79999983034</v>
      </c>
      <c r="P27" s="26"/>
      <c r="Q27" s="91">
        <v>15023033234</v>
      </c>
      <c r="R27" s="91"/>
    </row>
    <row r="28" spans="1:18" ht="21.75" customHeight="1" x14ac:dyDescent="0.2">
      <c r="A28" s="8" t="s">
        <v>57</v>
      </c>
      <c r="C28" s="28">
        <v>10000</v>
      </c>
      <c r="D28" s="26"/>
      <c r="E28" s="28">
        <v>13217036</v>
      </c>
      <c r="F28" s="26"/>
      <c r="G28" s="28">
        <v>13217036</v>
      </c>
      <c r="H28" s="26"/>
      <c r="I28" s="28">
        <v>0</v>
      </c>
      <c r="J28" s="26"/>
      <c r="K28" s="28">
        <v>10000</v>
      </c>
      <c r="L28" s="26"/>
      <c r="M28" s="28">
        <v>13217036</v>
      </c>
      <c r="N28" s="26"/>
      <c r="O28" s="28">
        <v>13217036</v>
      </c>
      <c r="P28" s="26"/>
      <c r="Q28" s="91">
        <v>0</v>
      </c>
      <c r="R28" s="91"/>
    </row>
    <row r="29" spans="1:18" ht="21.75" customHeight="1" x14ac:dyDescent="0.2">
      <c r="A29" s="8" t="s">
        <v>47</v>
      </c>
      <c r="C29" s="28">
        <v>10000</v>
      </c>
      <c r="D29" s="26"/>
      <c r="E29" s="28">
        <v>4256838</v>
      </c>
      <c r="F29" s="26"/>
      <c r="G29" s="28">
        <v>4256838</v>
      </c>
      <c r="H29" s="26"/>
      <c r="I29" s="28">
        <v>0</v>
      </c>
      <c r="J29" s="26"/>
      <c r="K29" s="28">
        <v>10000</v>
      </c>
      <c r="L29" s="26"/>
      <c r="M29" s="28">
        <v>4256838</v>
      </c>
      <c r="N29" s="26"/>
      <c r="O29" s="28">
        <v>4256838</v>
      </c>
      <c r="P29" s="26"/>
      <c r="Q29" s="91">
        <v>0</v>
      </c>
      <c r="R29" s="91"/>
    </row>
    <row r="30" spans="1:18" ht="21.75" customHeight="1" x14ac:dyDescent="0.2">
      <c r="A30" s="8" t="s">
        <v>103</v>
      </c>
      <c r="C30" s="28">
        <v>6018326</v>
      </c>
      <c r="D30" s="26"/>
      <c r="E30" s="28">
        <v>112563933668</v>
      </c>
      <c r="F30" s="26"/>
      <c r="G30" s="28">
        <v>100944469619</v>
      </c>
      <c r="H30" s="26"/>
      <c r="I30" s="28">
        <v>11619464049</v>
      </c>
      <c r="J30" s="26"/>
      <c r="K30" s="28">
        <v>6018326</v>
      </c>
      <c r="L30" s="26"/>
      <c r="M30" s="28">
        <v>112563933668</v>
      </c>
      <c r="N30" s="26"/>
      <c r="O30" s="28">
        <v>99998640828</v>
      </c>
      <c r="P30" s="26"/>
      <c r="Q30" s="91">
        <v>12565292840</v>
      </c>
      <c r="R30" s="91"/>
    </row>
    <row r="31" spans="1:18" ht="21.75" customHeight="1" x14ac:dyDescent="0.2">
      <c r="A31" s="8" t="s">
        <v>65</v>
      </c>
      <c r="C31" s="28">
        <v>52834286</v>
      </c>
      <c r="D31" s="26"/>
      <c r="E31" s="28">
        <v>1005528320269</v>
      </c>
      <c r="F31" s="26"/>
      <c r="G31" s="28">
        <v>1016434991389</v>
      </c>
      <c r="H31" s="26"/>
      <c r="I31" s="28">
        <v>-10906671119</v>
      </c>
      <c r="J31" s="26"/>
      <c r="K31" s="28">
        <v>52834286</v>
      </c>
      <c r="L31" s="26"/>
      <c r="M31" s="28">
        <v>1005528320269</v>
      </c>
      <c r="N31" s="26"/>
      <c r="O31" s="28">
        <v>1003511871474</v>
      </c>
      <c r="P31" s="26"/>
      <c r="Q31" s="91">
        <v>2016448795</v>
      </c>
      <c r="R31" s="91"/>
    </row>
    <row r="32" spans="1:18" ht="21.75" customHeight="1" x14ac:dyDescent="0.2">
      <c r="A32" s="8" t="s">
        <v>20</v>
      </c>
      <c r="C32" s="28">
        <v>80055229</v>
      </c>
      <c r="D32" s="26"/>
      <c r="E32" s="28">
        <v>107795197622</v>
      </c>
      <c r="F32" s="26"/>
      <c r="G32" s="28">
        <v>110997354642</v>
      </c>
      <c r="H32" s="26"/>
      <c r="I32" s="28">
        <v>-3202157019</v>
      </c>
      <c r="J32" s="26"/>
      <c r="K32" s="28">
        <v>80055229</v>
      </c>
      <c r="L32" s="26"/>
      <c r="M32" s="28">
        <v>107795197622</v>
      </c>
      <c r="N32" s="26"/>
      <c r="O32" s="28">
        <v>110609782235</v>
      </c>
      <c r="P32" s="26"/>
      <c r="Q32" s="91">
        <v>-2814584612</v>
      </c>
      <c r="R32" s="91"/>
    </row>
    <row r="33" spans="1:18" ht="21.75" customHeight="1" x14ac:dyDescent="0.2">
      <c r="A33" s="8" t="s">
        <v>50</v>
      </c>
      <c r="C33" s="28">
        <v>10000</v>
      </c>
      <c r="D33" s="26"/>
      <c r="E33" s="28">
        <v>12304148</v>
      </c>
      <c r="F33" s="26"/>
      <c r="G33" s="28">
        <v>12304148</v>
      </c>
      <c r="H33" s="26"/>
      <c r="I33" s="28">
        <v>0</v>
      </c>
      <c r="J33" s="26"/>
      <c r="K33" s="28">
        <v>10000</v>
      </c>
      <c r="L33" s="26"/>
      <c r="M33" s="28">
        <v>12304148</v>
      </c>
      <c r="N33" s="26"/>
      <c r="O33" s="28">
        <v>12304148</v>
      </c>
      <c r="P33" s="26"/>
      <c r="Q33" s="91">
        <v>0</v>
      </c>
      <c r="R33" s="91"/>
    </row>
    <row r="34" spans="1:18" ht="21.75" customHeight="1" x14ac:dyDescent="0.2">
      <c r="A34" s="8" t="s">
        <v>68</v>
      </c>
      <c r="C34" s="28">
        <v>7116440</v>
      </c>
      <c r="D34" s="26"/>
      <c r="E34" s="28">
        <v>31282134540</v>
      </c>
      <c r="F34" s="26"/>
      <c r="G34" s="28">
        <v>31479333255</v>
      </c>
      <c r="H34" s="26"/>
      <c r="I34" s="28">
        <v>-197198714</v>
      </c>
      <c r="J34" s="26"/>
      <c r="K34" s="28">
        <v>7116440</v>
      </c>
      <c r="L34" s="26"/>
      <c r="M34" s="28">
        <v>31282134540</v>
      </c>
      <c r="N34" s="26"/>
      <c r="O34" s="28">
        <v>31479333255</v>
      </c>
      <c r="P34" s="26"/>
      <c r="Q34" s="91">
        <v>-197198714</v>
      </c>
      <c r="R34" s="91"/>
    </row>
    <row r="35" spans="1:18" ht="21.75" customHeight="1" x14ac:dyDescent="0.2">
      <c r="A35" s="8" t="s">
        <v>53</v>
      </c>
      <c r="C35" s="28">
        <v>10000</v>
      </c>
      <c r="D35" s="26"/>
      <c r="E35" s="28">
        <v>6281069</v>
      </c>
      <c r="F35" s="26"/>
      <c r="G35" s="28">
        <v>6281069</v>
      </c>
      <c r="H35" s="26"/>
      <c r="I35" s="28">
        <v>0</v>
      </c>
      <c r="J35" s="26"/>
      <c r="K35" s="28">
        <v>10000</v>
      </c>
      <c r="L35" s="26"/>
      <c r="M35" s="28">
        <v>6281069</v>
      </c>
      <c r="N35" s="26"/>
      <c r="O35" s="28">
        <v>6281069</v>
      </c>
      <c r="P35" s="26"/>
      <c r="Q35" s="91">
        <v>0</v>
      </c>
      <c r="R35" s="91"/>
    </row>
    <row r="36" spans="1:18" ht="21.75" customHeight="1" x14ac:dyDescent="0.2">
      <c r="A36" s="8" t="s">
        <v>101</v>
      </c>
      <c r="C36" s="28">
        <v>16881233</v>
      </c>
      <c r="D36" s="26"/>
      <c r="E36" s="28">
        <v>392916493402</v>
      </c>
      <c r="F36" s="26"/>
      <c r="G36" s="28">
        <v>390500360673</v>
      </c>
      <c r="H36" s="26"/>
      <c r="I36" s="28">
        <v>2416132729</v>
      </c>
      <c r="J36" s="26"/>
      <c r="K36" s="28">
        <v>16881233</v>
      </c>
      <c r="L36" s="26"/>
      <c r="M36" s="28">
        <v>392916493402</v>
      </c>
      <c r="N36" s="26"/>
      <c r="O36" s="28">
        <v>388124176192</v>
      </c>
      <c r="P36" s="26"/>
      <c r="Q36" s="91">
        <v>4792317210</v>
      </c>
      <c r="R36" s="91"/>
    </row>
    <row r="37" spans="1:18" ht="21.75" customHeight="1" x14ac:dyDescent="0.2">
      <c r="A37" s="8" t="s">
        <v>61</v>
      </c>
      <c r="C37" s="28">
        <v>10000</v>
      </c>
      <c r="D37" s="26"/>
      <c r="E37" s="28">
        <v>12641519</v>
      </c>
      <c r="F37" s="26"/>
      <c r="G37" s="28">
        <v>12641519</v>
      </c>
      <c r="H37" s="26"/>
      <c r="I37" s="28">
        <v>0</v>
      </c>
      <c r="J37" s="26"/>
      <c r="K37" s="28">
        <v>10000</v>
      </c>
      <c r="L37" s="26"/>
      <c r="M37" s="28">
        <v>12641519</v>
      </c>
      <c r="N37" s="26"/>
      <c r="O37" s="28">
        <v>12641519</v>
      </c>
      <c r="P37" s="26"/>
      <c r="Q37" s="91">
        <v>0</v>
      </c>
      <c r="R37" s="91"/>
    </row>
    <row r="38" spans="1:18" ht="21.75" customHeight="1" x14ac:dyDescent="0.2">
      <c r="A38" s="8" t="s">
        <v>51</v>
      </c>
      <c r="C38" s="28">
        <v>10000</v>
      </c>
      <c r="D38" s="26"/>
      <c r="E38" s="28">
        <v>21919244</v>
      </c>
      <c r="F38" s="26"/>
      <c r="G38" s="28">
        <v>21919244</v>
      </c>
      <c r="H38" s="26"/>
      <c r="I38" s="28">
        <v>0</v>
      </c>
      <c r="J38" s="26"/>
      <c r="K38" s="28">
        <v>10000</v>
      </c>
      <c r="L38" s="26"/>
      <c r="M38" s="28">
        <v>21919244</v>
      </c>
      <c r="N38" s="26"/>
      <c r="O38" s="28">
        <v>21919244</v>
      </c>
      <c r="P38" s="26"/>
      <c r="Q38" s="91">
        <v>0</v>
      </c>
      <c r="R38" s="91"/>
    </row>
    <row r="39" spans="1:18" ht="21.75" customHeight="1" x14ac:dyDescent="0.2">
      <c r="A39" s="8" t="s">
        <v>104</v>
      </c>
      <c r="C39" s="28">
        <v>24633181</v>
      </c>
      <c r="D39" s="26"/>
      <c r="E39" s="28">
        <v>295795237448</v>
      </c>
      <c r="F39" s="26"/>
      <c r="G39" s="28">
        <v>264461811216</v>
      </c>
      <c r="H39" s="26"/>
      <c r="I39" s="28">
        <v>31333426232</v>
      </c>
      <c r="J39" s="26"/>
      <c r="K39" s="28">
        <v>24633181</v>
      </c>
      <c r="L39" s="26"/>
      <c r="M39" s="28">
        <v>295795237448</v>
      </c>
      <c r="N39" s="26"/>
      <c r="O39" s="28">
        <v>249999993002</v>
      </c>
      <c r="P39" s="26"/>
      <c r="Q39" s="91">
        <v>45795244446</v>
      </c>
      <c r="R39" s="91"/>
    </row>
    <row r="40" spans="1:18" ht="21.75" customHeight="1" x14ac:dyDescent="0.2">
      <c r="A40" s="8" t="s">
        <v>70</v>
      </c>
      <c r="C40" s="28">
        <v>5967052</v>
      </c>
      <c r="D40" s="26"/>
      <c r="E40" s="28">
        <v>30315144642</v>
      </c>
      <c r="F40" s="26"/>
      <c r="G40" s="28">
        <v>30614138721</v>
      </c>
      <c r="H40" s="26"/>
      <c r="I40" s="28">
        <v>-298994078</v>
      </c>
      <c r="J40" s="26"/>
      <c r="K40" s="28">
        <v>5967052</v>
      </c>
      <c r="L40" s="26"/>
      <c r="M40" s="28">
        <v>30315144642</v>
      </c>
      <c r="N40" s="26"/>
      <c r="O40" s="28">
        <v>30614138721</v>
      </c>
      <c r="P40" s="26"/>
      <c r="Q40" s="91">
        <v>-298994078</v>
      </c>
      <c r="R40" s="91"/>
    </row>
    <row r="41" spans="1:18" ht="21.75" customHeight="1" x14ac:dyDescent="0.2">
      <c r="A41" s="8" t="s">
        <v>24</v>
      </c>
      <c r="C41" s="28">
        <v>5119599</v>
      </c>
      <c r="D41" s="26"/>
      <c r="E41" s="28">
        <v>58318681256</v>
      </c>
      <c r="F41" s="26"/>
      <c r="G41" s="28">
        <v>57943565794</v>
      </c>
      <c r="H41" s="26"/>
      <c r="I41" s="28">
        <v>375115462</v>
      </c>
      <c r="J41" s="26"/>
      <c r="K41" s="28">
        <v>5119599</v>
      </c>
      <c r="L41" s="26"/>
      <c r="M41" s="28">
        <v>58318681256</v>
      </c>
      <c r="N41" s="26"/>
      <c r="O41" s="28">
        <v>61185441584</v>
      </c>
      <c r="P41" s="26"/>
      <c r="Q41" s="91">
        <v>-2866760327</v>
      </c>
      <c r="R41" s="91"/>
    </row>
    <row r="42" spans="1:18" ht="21.75" customHeight="1" x14ac:dyDescent="0.2">
      <c r="A42" s="8" t="s">
        <v>66</v>
      </c>
      <c r="C42" s="28">
        <v>1117416</v>
      </c>
      <c r="D42" s="26"/>
      <c r="E42" s="28">
        <v>2661068098</v>
      </c>
      <c r="F42" s="26"/>
      <c r="G42" s="28">
        <v>2628621991</v>
      </c>
      <c r="H42" s="26"/>
      <c r="I42" s="28">
        <v>32446107</v>
      </c>
      <c r="J42" s="26"/>
      <c r="K42" s="28">
        <v>1117416</v>
      </c>
      <c r="L42" s="26"/>
      <c r="M42" s="28">
        <v>2661068098</v>
      </c>
      <c r="N42" s="26"/>
      <c r="O42" s="28">
        <v>2628621991</v>
      </c>
      <c r="P42" s="26"/>
      <c r="Q42" s="91">
        <v>32446107</v>
      </c>
      <c r="R42" s="91"/>
    </row>
    <row r="43" spans="1:18" ht="21.75" customHeight="1" x14ac:dyDescent="0.2">
      <c r="A43" s="8" t="s">
        <v>69</v>
      </c>
      <c r="C43" s="28">
        <v>10666000</v>
      </c>
      <c r="D43" s="26"/>
      <c r="E43" s="28">
        <v>44133411089</v>
      </c>
      <c r="F43" s="26"/>
      <c r="G43" s="28">
        <v>8018511084</v>
      </c>
      <c r="H43" s="26"/>
      <c r="I43" s="28">
        <v>36114900005</v>
      </c>
      <c r="J43" s="26"/>
      <c r="K43" s="28">
        <v>10666000</v>
      </c>
      <c r="L43" s="26"/>
      <c r="M43" s="28">
        <v>44133411089</v>
      </c>
      <c r="N43" s="26"/>
      <c r="O43" s="28">
        <v>8018511084</v>
      </c>
      <c r="P43" s="26"/>
      <c r="Q43" s="91">
        <v>36114900005</v>
      </c>
      <c r="R43" s="91"/>
    </row>
    <row r="44" spans="1:18" ht="21.75" customHeight="1" x14ac:dyDescent="0.2">
      <c r="A44" s="8" t="s">
        <v>27</v>
      </c>
      <c r="C44" s="28">
        <v>980000</v>
      </c>
      <c r="D44" s="26"/>
      <c r="E44" s="28">
        <v>46890314212</v>
      </c>
      <c r="F44" s="26"/>
      <c r="G44" s="28">
        <v>46723159825</v>
      </c>
      <c r="H44" s="26"/>
      <c r="I44" s="28">
        <v>167154386</v>
      </c>
      <c r="J44" s="26"/>
      <c r="K44" s="28">
        <v>980000</v>
      </c>
      <c r="L44" s="26"/>
      <c r="M44" s="28">
        <v>46890314212</v>
      </c>
      <c r="N44" s="26"/>
      <c r="O44" s="28">
        <v>53387675957</v>
      </c>
      <c r="P44" s="26"/>
      <c r="Q44" s="91">
        <v>-6497361745</v>
      </c>
      <c r="R44" s="91"/>
    </row>
    <row r="45" spans="1:18" ht="21.75" customHeight="1" x14ac:dyDescent="0.2">
      <c r="A45" s="8" t="s">
        <v>31</v>
      </c>
      <c r="C45" s="28">
        <v>1000000</v>
      </c>
      <c r="D45" s="26"/>
      <c r="E45" s="28">
        <v>61203213600</v>
      </c>
      <c r="F45" s="26"/>
      <c r="G45" s="28">
        <v>61270137487</v>
      </c>
      <c r="H45" s="26"/>
      <c r="I45" s="28">
        <v>-66923887</v>
      </c>
      <c r="J45" s="26"/>
      <c r="K45" s="28">
        <v>1000000</v>
      </c>
      <c r="L45" s="26"/>
      <c r="M45" s="28">
        <v>61203213600</v>
      </c>
      <c r="N45" s="26"/>
      <c r="O45" s="28">
        <v>67987094310</v>
      </c>
      <c r="P45" s="26"/>
      <c r="Q45" s="91">
        <v>-6783880710</v>
      </c>
      <c r="R45" s="91"/>
    </row>
    <row r="46" spans="1:18" ht="21.75" customHeight="1" x14ac:dyDescent="0.2">
      <c r="A46" s="8" t="s">
        <v>46</v>
      </c>
      <c r="C46" s="28">
        <v>10000</v>
      </c>
      <c r="D46" s="26"/>
      <c r="E46" s="28">
        <v>4256838</v>
      </c>
      <c r="F46" s="26"/>
      <c r="G46" s="28">
        <v>4256838</v>
      </c>
      <c r="H46" s="26"/>
      <c r="I46" s="28">
        <v>0</v>
      </c>
      <c r="J46" s="26"/>
      <c r="K46" s="28">
        <v>10000</v>
      </c>
      <c r="L46" s="26"/>
      <c r="M46" s="28">
        <v>4256838</v>
      </c>
      <c r="N46" s="26"/>
      <c r="O46" s="28">
        <v>4256838</v>
      </c>
      <c r="P46" s="26"/>
      <c r="Q46" s="91">
        <v>0</v>
      </c>
      <c r="R46" s="91"/>
    </row>
    <row r="47" spans="1:18" ht="21.75" customHeight="1" x14ac:dyDescent="0.2">
      <c r="A47" s="8" t="s">
        <v>41</v>
      </c>
      <c r="C47" s="28">
        <v>10000</v>
      </c>
      <c r="D47" s="26"/>
      <c r="E47" s="28">
        <v>11212651</v>
      </c>
      <c r="F47" s="26"/>
      <c r="G47" s="28">
        <v>11212651</v>
      </c>
      <c r="H47" s="26"/>
      <c r="I47" s="28">
        <v>0</v>
      </c>
      <c r="J47" s="26"/>
      <c r="K47" s="28">
        <v>10000</v>
      </c>
      <c r="L47" s="26"/>
      <c r="M47" s="28">
        <v>11212651</v>
      </c>
      <c r="N47" s="26"/>
      <c r="O47" s="28">
        <v>11212651</v>
      </c>
      <c r="P47" s="26"/>
      <c r="Q47" s="91">
        <v>0</v>
      </c>
      <c r="R47" s="91"/>
    </row>
    <row r="48" spans="1:18" ht="21.75" customHeight="1" x14ac:dyDescent="0.2">
      <c r="A48" s="8" t="s">
        <v>59</v>
      </c>
      <c r="C48" s="28">
        <v>10000</v>
      </c>
      <c r="D48" s="26"/>
      <c r="E48" s="28">
        <v>5090345</v>
      </c>
      <c r="F48" s="26"/>
      <c r="G48" s="28">
        <v>5090345</v>
      </c>
      <c r="H48" s="26"/>
      <c r="I48" s="28">
        <v>0</v>
      </c>
      <c r="J48" s="26"/>
      <c r="K48" s="28">
        <v>10000</v>
      </c>
      <c r="L48" s="26"/>
      <c r="M48" s="28">
        <v>5090345</v>
      </c>
      <c r="N48" s="26"/>
      <c r="O48" s="28">
        <v>5090345</v>
      </c>
      <c r="P48" s="26"/>
      <c r="Q48" s="91">
        <v>0</v>
      </c>
      <c r="R48" s="91"/>
    </row>
    <row r="49" spans="1:18" ht="21.75" customHeight="1" x14ac:dyDescent="0.2">
      <c r="A49" s="8" t="s">
        <v>73</v>
      </c>
      <c r="C49" s="28">
        <v>3900000</v>
      </c>
      <c r="D49" s="26"/>
      <c r="E49" s="28">
        <v>30068757810</v>
      </c>
      <c r="F49" s="26"/>
      <c r="G49" s="28">
        <v>30279732151</v>
      </c>
      <c r="H49" s="26"/>
      <c r="I49" s="28">
        <v>-210974341</v>
      </c>
      <c r="J49" s="26"/>
      <c r="K49" s="28">
        <v>3900000</v>
      </c>
      <c r="L49" s="26"/>
      <c r="M49" s="28">
        <v>30068757810</v>
      </c>
      <c r="N49" s="26"/>
      <c r="O49" s="28">
        <v>30279732151</v>
      </c>
      <c r="P49" s="26"/>
      <c r="Q49" s="91">
        <v>-210974341</v>
      </c>
      <c r="R49" s="91"/>
    </row>
    <row r="50" spans="1:18" ht="21.75" customHeight="1" x14ac:dyDescent="0.2">
      <c r="A50" s="8" t="s">
        <v>60</v>
      </c>
      <c r="C50" s="28">
        <v>10000</v>
      </c>
      <c r="D50" s="26"/>
      <c r="E50" s="28">
        <v>4276683</v>
      </c>
      <c r="F50" s="26"/>
      <c r="G50" s="28">
        <v>4276683</v>
      </c>
      <c r="H50" s="26"/>
      <c r="I50" s="28">
        <v>0</v>
      </c>
      <c r="J50" s="26"/>
      <c r="K50" s="28">
        <v>10000</v>
      </c>
      <c r="L50" s="26"/>
      <c r="M50" s="28">
        <v>4276683</v>
      </c>
      <c r="N50" s="26"/>
      <c r="O50" s="28">
        <v>4276683</v>
      </c>
      <c r="P50" s="26"/>
      <c r="Q50" s="91">
        <v>0</v>
      </c>
      <c r="R50" s="91"/>
    </row>
    <row r="51" spans="1:18" ht="21.75" customHeight="1" x14ac:dyDescent="0.2">
      <c r="A51" s="8" t="s">
        <v>45</v>
      </c>
      <c r="C51" s="28">
        <v>4400000</v>
      </c>
      <c r="D51" s="26"/>
      <c r="E51" s="28">
        <v>84045269000</v>
      </c>
      <c r="F51" s="26"/>
      <c r="G51" s="28">
        <v>83204185661</v>
      </c>
      <c r="H51" s="26"/>
      <c r="I51" s="28">
        <v>841083338</v>
      </c>
      <c r="J51" s="26"/>
      <c r="K51" s="28">
        <v>4400000</v>
      </c>
      <c r="L51" s="26"/>
      <c r="M51" s="28">
        <v>84045269000</v>
      </c>
      <c r="N51" s="26"/>
      <c r="O51" s="28">
        <v>89740270674</v>
      </c>
      <c r="P51" s="26"/>
      <c r="Q51" s="91">
        <v>-5695001674</v>
      </c>
      <c r="R51" s="91"/>
    </row>
    <row r="52" spans="1:18" ht="21.75" customHeight="1" x14ac:dyDescent="0.2">
      <c r="A52" s="8" t="s">
        <v>67</v>
      </c>
      <c r="C52" s="28">
        <v>510674</v>
      </c>
      <c r="D52" s="26"/>
      <c r="E52" s="28">
        <v>709417085</v>
      </c>
      <c r="F52" s="26"/>
      <c r="G52" s="28">
        <v>651109350</v>
      </c>
      <c r="H52" s="26"/>
      <c r="I52" s="28">
        <v>58307735</v>
      </c>
      <c r="J52" s="26"/>
      <c r="K52" s="28">
        <v>510674</v>
      </c>
      <c r="L52" s="26"/>
      <c r="M52" s="28">
        <v>709417085</v>
      </c>
      <c r="N52" s="26"/>
      <c r="O52" s="28">
        <v>651109350</v>
      </c>
      <c r="P52" s="26"/>
      <c r="Q52" s="91">
        <v>58307735</v>
      </c>
      <c r="R52" s="91"/>
    </row>
    <row r="53" spans="1:18" ht="21.75" customHeight="1" x14ac:dyDescent="0.2">
      <c r="A53" s="8" t="s">
        <v>29</v>
      </c>
      <c r="C53" s="28">
        <v>2491443</v>
      </c>
      <c r="D53" s="26"/>
      <c r="E53" s="28">
        <v>26180430102</v>
      </c>
      <c r="F53" s="26"/>
      <c r="G53" s="28">
        <v>26082278503</v>
      </c>
      <c r="H53" s="26"/>
      <c r="I53" s="28">
        <v>98151599</v>
      </c>
      <c r="J53" s="26"/>
      <c r="K53" s="28">
        <v>2491443</v>
      </c>
      <c r="L53" s="26"/>
      <c r="M53" s="28">
        <v>26180430102</v>
      </c>
      <c r="N53" s="26"/>
      <c r="O53" s="28">
        <v>26621929748</v>
      </c>
      <c r="P53" s="26"/>
      <c r="Q53" s="91">
        <v>-441499645</v>
      </c>
      <c r="R53" s="91"/>
    </row>
    <row r="54" spans="1:18" ht="21.75" customHeight="1" x14ac:dyDescent="0.2">
      <c r="A54" s="8" t="s">
        <v>33</v>
      </c>
      <c r="C54" s="28">
        <v>106925331</v>
      </c>
      <c r="D54" s="26"/>
      <c r="E54" s="28">
        <v>269490947406</v>
      </c>
      <c r="F54" s="26"/>
      <c r="G54" s="28">
        <v>268618040594</v>
      </c>
      <c r="H54" s="26"/>
      <c r="I54" s="28">
        <v>872906812</v>
      </c>
      <c r="J54" s="26"/>
      <c r="K54" s="28">
        <v>106925331</v>
      </c>
      <c r="L54" s="26"/>
      <c r="M54" s="28">
        <v>269490947406</v>
      </c>
      <c r="N54" s="26"/>
      <c r="O54" s="28">
        <v>263473607401</v>
      </c>
      <c r="P54" s="26"/>
      <c r="Q54" s="91">
        <v>6017340005</v>
      </c>
      <c r="R54" s="91"/>
    </row>
    <row r="55" spans="1:18" ht="21.75" customHeight="1" x14ac:dyDescent="0.2">
      <c r="A55" s="8" t="s">
        <v>100</v>
      </c>
      <c r="C55" s="28">
        <v>285000</v>
      </c>
      <c r="D55" s="26"/>
      <c r="E55" s="28">
        <v>43468415232</v>
      </c>
      <c r="F55" s="26"/>
      <c r="G55" s="28">
        <v>38936375214</v>
      </c>
      <c r="H55" s="26"/>
      <c r="I55" s="28">
        <v>4532040018</v>
      </c>
      <c r="J55" s="26"/>
      <c r="K55" s="28">
        <v>285000</v>
      </c>
      <c r="L55" s="26"/>
      <c r="M55" s="28">
        <v>43468415232</v>
      </c>
      <c r="N55" s="26"/>
      <c r="O55" s="28">
        <v>38542612666</v>
      </c>
      <c r="P55" s="26"/>
      <c r="Q55" s="91">
        <v>4925802566</v>
      </c>
      <c r="R55" s="91"/>
    </row>
    <row r="56" spans="1:18" ht="21.75" customHeight="1" x14ac:dyDescent="0.2">
      <c r="A56" s="8" t="s">
        <v>28</v>
      </c>
      <c r="C56" s="28">
        <v>1317986</v>
      </c>
      <c r="D56" s="26"/>
      <c r="E56" s="28">
        <v>49800946629</v>
      </c>
      <c r="F56" s="26"/>
      <c r="G56" s="28">
        <v>49664872757</v>
      </c>
      <c r="H56" s="26"/>
      <c r="I56" s="28">
        <v>136073872</v>
      </c>
      <c r="J56" s="26"/>
      <c r="K56" s="28">
        <v>1317986</v>
      </c>
      <c r="L56" s="26"/>
      <c r="M56" s="28">
        <v>49800946629</v>
      </c>
      <c r="N56" s="26"/>
      <c r="O56" s="28">
        <v>54325991381</v>
      </c>
      <c r="P56" s="26"/>
      <c r="Q56" s="91">
        <v>-4525044751</v>
      </c>
      <c r="R56" s="91"/>
    </row>
    <row r="57" spans="1:18" ht="21.75" customHeight="1" x14ac:dyDescent="0.2">
      <c r="A57" s="8" t="s">
        <v>74</v>
      </c>
      <c r="C57" s="28">
        <v>3605721</v>
      </c>
      <c r="D57" s="26"/>
      <c r="E57" s="28">
        <v>28587011725</v>
      </c>
      <c r="F57" s="26"/>
      <c r="G57" s="28">
        <v>28798654263</v>
      </c>
      <c r="H57" s="26"/>
      <c r="I57" s="28">
        <v>-211642537</v>
      </c>
      <c r="J57" s="26"/>
      <c r="K57" s="28">
        <v>3605721</v>
      </c>
      <c r="L57" s="26"/>
      <c r="M57" s="28">
        <v>28587011725</v>
      </c>
      <c r="N57" s="26"/>
      <c r="O57" s="28">
        <v>28798654263</v>
      </c>
      <c r="P57" s="26"/>
      <c r="Q57" s="91">
        <v>-211642537</v>
      </c>
      <c r="R57" s="91"/>
    </row>
    <row r="58" spans="1:18" ht="21.75" customHeight="1" x14ac:dyDescent="0.2">
      <c r="A58" s="8" t="s">
        <v>72</v>
      </c>
      <c r="C58" s="28">
        <v>2100000</v>
      </c>
      <c r="D58" s="26"/>
      <c r="E58" s="28">
        <v>26192951190</v>
      </c>
      <c r="F58" s="26"/>
      <c r="G58" s="28">
        <v>26488393508</v>
      </c>
      <c r="H58" s="26"/>
      <c r="I58" s="28">
        <v>-295442318</v>
      </c>
      <c r="J58" s="26"/>
      <c r="K58" s="28">
        <v>2100000</v>
      </c>
      <c r="L58" s="26"/>
      <c r="M58" s="28">
        <v>26192951190</v>
      </c>
      <c r="N58" s="26"/>
      <c r="O58" s="28">
        <v>26488393508</v>
      </c>
      <c r="P58" s="26"/>
      <c r="Q58" s="91">
        <v>-295442318</v>
      </c>
      <c r="R58" s="91"/>
    </row>
    <row r="59" spans="1:18" ht="21.75" customHeight="1" x14ac:dyDescent="0.2">
      <c r="A59" s="8" t="s">
        <v>40</v>
      </c>
      <c r="C59" s="28">
        <v>10000</v>
      </c>
      <c r="D59" s="26"/>
      <c r="E59" s="28">
        <v>4286606</v>
      </c>
      <c r="F59" s="26"/>
      <c r="G59" s="28">
        <v>4286606</v>
      </c>
      <c r="H59" s="26"/>
      <c r="I59" s="28">
        <v>0</v>
      </c>
      <c r="J59" s="26"/>
      <c r="K59" s="28">
        <v>10000</v>
      </c>
      <c r="L59" s="26"/>
      <c r="M59" s="28">
        <v>4286606</v>
      </c>
      <c r="N59" s="26"/>
      <c r="O59" s="28">
        <v>4286606</v>
      </c>
      <c r="P59" s="26"/>
      <c r="Q59" s="91">
        <v>0</v>
      </c>
      <c r="R59" s="91"/>
    </row>
    <row r="60" spans="1:18" ht="21.75" customHeight="1" x14ac:dyDescent="0.2">
      <c r="A60" s="8" t="s">
        <v>48</v>
      </c>
      <c r="C60" s="28">
        <v>10000</v>
      </c>
      <c r="D60" s="26"/>
      <c r="E60" s="28">
        <v>12701056</v>
      </c>
      <c r="F60" s="26"/>
      <c r="G60" s="28">
        <v>12701056</v>
      </c>
      <c r="H60" s="26"/>
      <c r="I60" s="28">
        <v>0</v>
      </c>
      <c r="J60" s="26"/>
      <c r="K60" s="28">
        <v>10000</v>
      </c>
      <c r="L60" s="26"/>
      <c r="M60" s="28">
        <v>12701056</v>
      </c>
      <c r="N60" s="26"/>
      <c r="O60" s="28">
        <v>12701056</v>
      </c>
      <c r="P60" s="26"/>
      <c r="Q60" s="91">
        <v>0</v>
      </c>
      <c r="R60" s="91"/>
    </row>
    <row r="61" spans="1:18" ht="21.75" customHeight="1" x14ac:dyDescent="0.2">
      <c r="A61" s="8" t="s">
        <v>107</v>
      </c>
      <c r="C61" s="28">
        <v>17252334</v>
      </c>
      <c r="D61" s="26"/>
      <c r="E61" s="28">
        <v>194348072156</v>
      </c>
      <c r="F61" s="26"/>
      <c r="G61" s="28">
        <v>194145111046</v>
      </c>
      <c r="H61" s="26"/>
      <c r="I61" s="28">
        <v>202961110</v>
      </c>
      <c r="J61" s="26"/>
      <c r="K61" s="28">
        <v>17252334</v>
      </c>
      <c r="L61" s="26"/>
      <c r="M61" s="28">
        <v>194348072156</v>
      </c>
      <c r="N61" s="26"/>
      <c r="O61" s="28">
        <v>194145111046</v>
      </c>
      <c r="P61" s="26"/>
      <c r="Q61" s="91">
        <v>202961110</v>
      </c>
      <c r="R61" s="91"/>
    </row>
    <row r="62" spans="1:18" ht="21.75" customHeight="1" x14ac:dyDescent="0.2">
      <c r="A62" s="8" t="s">
        <v>96</v>
      </c>
      <c r="C62" s="28">
        <v>115000</v>
      </c>
      <c r="D62" s="26"/>
      <c r="E62" s="28">
        <v>59430694290</v>
      </c>
      <c r="F62" s="26"/>
      <c r="G62" s="28">
        <v>59222814708</v>
      </c>
      <c r="H62" s="26"/>
      <c r="I62" s="28">
        <v>207879582</v>
      </c>
      <c r="J62" s="26"/>
      <c r="K62" s="28">
        <v>115000</v>
      </c>
      <c r="L62" s="26"/>
      <c r="M62" s="28">
        <v>59430694290</v>
      </c>
      <c r="N62" s="26"/>
      <c r="O62" s="28">
        <v>58383730537</v>
      </c>
      <c r="P62" s="26"/>
      <c r="Q62" s="91">
        <v>1046963753</v>
      </c>
      <c r="R62" s="91"/>
    </row>
    <row r="63" spans="1:18" ht="21.75" customHeight="1" x14ac:dyDescent="0.2">
      <c r="A63" s="8" t="s">
        <v>39</v>
      </c>
      <c r="C63" s="28">
        <v>10000</v>
      </c>
      <c r="D63" s="26"/>
      <c r="E63" s="28">
        <v>4276683</v>
      </c>
      <c r="F63" s="26"/>
      <c r="G63" s="28">
        <v>4276683</v>
      </c>
      <c r="H63" s="26"/>
      <c r="I63" s="28">
        <v>0</v>
      </c>
      <c r="J63" s="26"/>
      <c r="K63" s="28">
        <v>10000</v>
      </c>
      <c r="L63" s="26"/>
      <c r="M63" s="28">
        <v>4276683</v>
      </c>
      <c r="N63" s="26"/>
      <c r="O63" s="28">
        <v>4276683</v>
      </c>
      <c r="P63" s="26"/>
      <c r="Q63" s="91">
        <v>0</v>
      </c>
      <c r="R63" s="91"/>
    </row>
    <row r="64" spans="1:18" ht="21.75" customHeight="1" x14ac:dyDescent="0.2">
      <c r="A64" s="8" t="s">
        <v>64</v>
      </c>
      <c r="C64" s="28">
        <v>54575949</v>
      </c>
      <c r="D64" s="26"/>
      <c r="E64" s="28">
        <v>385035486860</v>
      </c>
      <c r="F64" s="26"/>
      <c r="G64" s="28">
        <v>381501890355</v>
      </c>
      <c r="H64" s="26"/>
      <c r="I64" s="28">
        <v>3533596505</v>
      </c>
      <c r="J64" s="26"/>
      <c r="K64" s="28">
        <v>54575949</v>
      </c>
      <c r="L64" s="26"/>
      <c r="M64" s="28">
        <v>385035486860</v>
      </c>
      <c r="N64" s="26"/>
      <c r="O64" s="28">
        <v>379243562193</v>
      </c>
      <c r="P64" s="26"/>
      <c r="Q64" s="91">
        <v>5791924667</v>
      </c>
      <c r="R64" s="91"/>
    </row>
    <row r="65" spans="1:18" ht="21.75" customHeight="1" x14ac:dyDescent="0.2">
      <c r="A65" s="8" t="s">
        <v>42</v>
      </c>
      <c r="C65" s="28">
        <v>29700000</v>
      </c>
      <c r="D65" s="26"/>
      <c r="E65" s="28">
        <v>85876800966</v>
      </c>
      <c r="F65" s="26"/>
      <c r="G65" s="28">
        <v>85125714588</v>
      </c>
      <c r="H65" s="26"/>
      <c r="I65" s="28">
        <v>751086377</v>
      </c>
      <c r="J65" s="26"/>
      <c r="K65" s="28">
        <v>29700000</v>
      </c>
      <c r="L65" s="26"/>
      <c r="M65" s="28">
        <v>85876800966</v>
      </c>
      <c r="N65" s="26"/>
      <c r="O65" s="28">
        <v>84479271591</v>
      </c>
      <c r="P65" s="26"/>
      <c r="Q65" s="91">
        <v>1397529374</v>
      </c>
      <c r="R65" s="91"/>
    </row>
    <row r="66" spans="1:18" ht="21.75" customHeight="1" x14ac:dyDescent="0.2">
      <c r="A66" s="8" t="s">
        <v>23</v>
      </c>
      <c r="C66" s="28">
        <v>73604381</v>
      </c>
      <c r="D66" s="26"/>
      <c r="E66" s="28">
        <v>152059742638</v>
      </c>
      <c r="F66" s="26"/>
      <c r="G66" s="28">
        <v>151193930928</v>
      </c>
      <c r="H66" s="26"/>
      <c r="I66" s="28">
        <v>865811710</v>
      </c>
      <c r="J66" s="26"/>
      <c r="K66" s="28">
        <v>73604381</v>
      </c>
      <c r="L66" s="26"/>
      <c r="M66" s="28">
        <v>152059742638</v>
      </c>
      <c r="N66" s="26"/>
      <c r="O66" s="28">
        <v>159844006130</v>
      </c>
      <c r="P66" s="26"/>
      <c r="Q66" s="91">
        <v>-7784263491</v>
      </c>
      <c r="R66" s="91"/>
    </row>
    <row r="67" spans="1:18" ht="21.75" customHeight="1" x14ac:dyDescent="0.2">
      <c r="A67" s="8" t="s">
        <v>55</v>
      </c>
      <c r="C67" s="28">
        <v>10000</v>
      </c>
      <c r="D67" s="26"/>
      <c r="E67" s="28">
        <v>6122305</v>
      </c>
      <c r="F67" s="26"/>
      <c r="G67" s="28">
        <v>6122305</v>
      </c>
      <c r="H67" s="26"/>
      <c r="I67" s="28">
        <v>0</v>
      </c>
      <c r="J67" s="26"/>
      <c r="K67" s="28">
        <v>10000</v>
      </c>
      <c r="L67" s="26"/>
      <c r="M67" s="28">
        <v>6122305</v>
      </c>
      <c r="N67" s="26"/>
      <c r="O67" s="28">
        <v>6122305</v>
      </c>
      <c r="P67" s="26"/>
      <c r="Q67" s="91">
        <v>0</v>
      </c>
      <c r="R67" s="91"/>
    </row>
    <row r="68" spans="1:18" ht="21.75" customHeight="1" x14ac:dyDescent="0.2">
      <c r="A68" s="8" t="s">
        <v>71</v>
      </c>
      <c r="C68" s="28">
        <v>5400000</v>
      </c>
      <c r="D68" s="26"/>
      <c r="E68" s="28">
        <v>27595028700</v>
      </c>
      <c r="F68" s="26"/>
      <c r="G68" s="28">
        <v>27775067285</v>
      </c>
      <c r="H68" s="26"/>
      <c r="I68" s="28">
        <v>-180038585</v>
      </c>
      <c r="J68" s="26"/>
      <c r="K68" s="28">
        <v>5400000</v>
      </c>
      <c r="L68" s="26"/>
      <c r="M68" s="28">
        <v>27595028700</v>
      </c>
      <c r="N68" s="26"/>
      <c r="O68" s="28">
        <v>27775067285</v>
      </c>
      <c r="P68" s="26"/>
      <c r="Q68" s="91">
        <v>-180038585</v>
      </c>
      <c r="R68" s="91"/>
    </row>
    <row r="69" spans="1:18" ht="21.75" customHeight="1" x14ac:dyDescent="0.2">
      <c r="A69" s="8" t="s">
        <v>26</v>
      </c>
      <c r="C69" s="28">
        <v>19109034</v>
      </c>
      <c r="D69" s="26"/>
      <c r="E69" s="28">
        <v>103908039996</v>
      </c>
      <c r="F69" s="26"/>
      <c r="G69" s="28">
        <v>112323209764</v>
      </c>
      <c r="H69" s="26"/>
      <c r="I69" s="28">
        <v>-8415169767</v>
      </c>
      <c r="J69" s="26"/>
      <c r="K69" s="28">
        <v>19109034</v>
      </c>
      <c r="L69" s="26"/>
      <c r="M69" s="28">
        <v>103908039996</v>
      </c>
      <c r="N69" s="26"/>
      <c r="O69" s="28">
        <v>112272132773</v>
      </c>
      <c r="P69" s="26"/>
      <c r="Q69" s="91">
        <v>-8364092776</v>
      </c>
      <c r="R69" s="91"/>
    </row>
    <row r="70" spans="1:18" ht="21.75" customHeight="1" x14ac:dyDescent="0.2">
      <c r="A70" s="8" t="s">
        <v>58</v>
      </c>
      <c r="C70" s="28">
        <v>10000</v>
      </c>
      <c r="D70" s="26"/>
      <c r="E70" s="28">
        <v>4296529</v>
      </c>
      <c r="F70" s="26"/>
      <c r="G70" s="28">
        <v>4296529</v>
      </c>
      <c r="H70" s="26"/>
      <c r="I70" s="28">
        <v>0</v>
      </c>
      <c r="J70" s="26"/>
      <c r="K70" s="28">
        <v>10000</v>
      </c>
      <c r="L70" s="26"/>
      <c r="M70" s="28">
        <v>4296529</v>
      </c>
      <c r="N70" s="26"/>
      <c r="O70" s="28">
        <v>4296529</v>
      </c>
      <c r="P70" s="26"/>
      <c r="Q70" s="91">
        <v>0</v>
      </c>
      <c r="R70" s="91"/>
    </row>
    <row r="71" spans="1:18" ht="21.75" customHeight="1" x14ac:dyDescent="0.2">
      <c r="A71" s="8" t="s">
        <v>35</v>
      </c>
      <c r="C71" s="28">
        <v>2433918</v>
      </c>
      <c r="D71" s="26"/>
      <c r="E71" s="28">
        <v>54243231659</v>
      </c>
      <c r="F71" s="26"/>
      <c r="G71" s="28">
        <v>53560397465</v>
      </c>
      <c r="H71" s="26"/>
      <c r="I71" s="28">
        <v>682834194</v>
      </c>
      <c r="J71" s="26"/>
      <c r="K71" s="28">
        <v>2433918</v>
      </c>
      <c r="L71" s="26"/>
      <c r="M71" s="28">
        <v>54243231659</v>
      </c>
      <c r="N71" s="26"/>
      <c r="O71" s="28">
        <v>55535789223</v>
      </c>
      <c r="P71" s="26"/>
      <c r="Q71" s="91">
        <v>-1292557563</v>
      </c>
      <c r="R71" s="91"/>
    </row>
    <row r="72" spans="1:18" ht="21.75" customHeight="1" x14ac:dyDescent="0.2">
      <c r="A72" s="8" t="s">
        <v>38</v>
      </c>
      <c r="C72" s="28">
        <v>10000</v>
      </c>
      <c r="D72" s="26"/>
      <c r="E72" s="28">
        <v>9625019</v>
      </c>
      <c r="F72" s="26"/>
      <c r="G72" s="28">
        <v>9625019</v>
      </c>
      <c r="H72" s="26"/>
      <c r="I72" s="28">
        <v>0</v>
      </c>
      <c r="J72" s="26"/>
      <c r="K72" s="28">
        <v>10000</v>
      </c>
      <c r="L72" s="26"/>
      <c r="M72" s="28">
        <v>9625019</v>
      </c>
      <c r="N72" s="26"/>
      <c r="O72" s="28">
        <v>9625019</v>
      </c>
      <c r="P72" s="26"/>
      <c r="Q72" s="91">
        <v>0</v>
      </c>
      <c r="R72" s="91"/>
    </row>
    <row r="73" spans="1:18" ht="21.75" customHeight="1" x14ac:dyDescent="0.2">
      <c r="A73" s="8" t="s">
        <v>97</v>
      </c>
      <c r="C73" s="28">
        <v>22536000</v>
      </c>
      <c r="D73" s="26"/>
      <c r="E73" s="28">
        <v>371326021308</v>
      </c>
      <c r="F73" s="26"/>
      <c r="G73" s="28">
        <v>368485175329</v>
      </c>
      <c r="H73" s="26"/>
      <c r="I73" s="28">
        <v>2840845979</v>
      </c>
      <c r="J73" s="26"/>
      <c r="K73" s="28">
        <v>22536000</v>
      </c>
      <c r="L73" s="26"/>
      <c r="M73" s="28">
        <v>371326021308</v>
      </c>
      <c r="N73" s="26"/>
      <c r="O73" s="28">
        <v>364220423116</v>
      </c>
      <c r="P73" s="26"/>
      <c r="Q73" s="91">
        <v>7105598192</v>
      </c>
      <c r="R73" s="91"/>
    </row>
    <row r="74" spans="1:18" ht="21.75" customHeight="1" x14ac:dyDescent="0.2">
      <c r="A74" s="8" t="s">
        <v>121</v>
      </c>
      <c r="C74" s="28">
        <v>350037</v>
      </c>
      <c r="D74" s="26"/>
      <c r="E74" s="28">
        <v>305423137557</v>
      </c>
      <c r="F74" s="26"/>
      <c r="G74" s="28">
        <v>300409834813</v>
      </c>
      <c r="H74" s="26"/>
      <c r="I74" s="28">
        <v>5013302744</v>
      </c>
      <c r="J74" s="26"/>
      <c r="K74" s="28">
        <v>350037</v>
      </c>
      <c r="L74" s="26"/>
      <c r="M74" s="28">
        <v>305423137557</v>
      </c>
      <c r="N74" s="26"/>
      <c r="O74" s="28">
        <v>251889600514</v>
      </c>
      <c r="P74" s="26"/>
      <c r="Q74" s="91">
        <v>53533537043</v>
      </c>
      <c r="R74" s="91"/>
    </row>
    <row r="75" spans="1:18" ht="21.75" customHeight="1" x14ac:dyDescent="0.2">
      <c r="A75" s="8" t="s">
        <v>139</v>
      </c>
      <c r="C75" s="28">
        <v>810000</v>
      </c>
      <c r="D75" s="26"/>
      <c r="E75" s="28">
        <v>728603606250</v>
      </c>
      <c r="F75" s="26"/>
      <c r="G75" s="28">
        <v>728603606250</v>
      </c>
      <c r="H75" s="26"/>
      <c r="I75" s="28">
        <v>0</v>
      </c>
      <c r="J75" s="26"/>
      <c r="K75" s="28">
        <v>810000</v>
      </c>
      <c r="L75" s="26"/>
      <c r="M75" s="28">
        <v>728603606250</v>
      </c>
      <c r="N75" s="26"/>
      <c r="O75" s="28">
        <v>728603606250</v>
      </c>
      <c r="P75" s="26"/>
      <c r="Q75" s="91">
        <v>0</v>
      </c>
      <c r="R75" s="91"/>
    </row>
    <row r="76" spans="1:18" ht="21.75" customHeight="1" x14ac:dyDescent="0.2">
      <c r="A76" s="8" t="s">
        <v>159</v>
      </c>
      <c r="C76" s="28">
        <v>1686341</v>
      </c>
      <c r="D76" s="26"/>
      <c r="E76" s="28">
        <v>1579158065597</v>
      </c>
      <c r="F76" s="26"/>
      <c r="G76" s="28">
        <v>1579158065597</v>
      </c>
      <c r="H76" s="26"/>
      <c r="I76" s="28">
        <v>0</v>
      </c>
      <c r="J76" s="26"/>
      <c r="K76" s="28">
        <v>1686341</v>
      </c>
      <c r="L76" s="26"/>
      <c r="M76" s="28">
        <v>1579158065597</v>
      </c>
      <c r="N76" s="26"/>
      <c r="O76" s="28">
        <v>1563365642229</v>
      </c>
      <c r="P76" s="26"/>
      <c r="Q76" s="91">
        <v>15792423368</v>
      </c>
      <c r="R76" s="91"/>
    </row>
    <row r="77" spans="1:18" ht="21.75" customHeight="1" x14ac:dyDescent="0.2">
      <c r="A77" s="8" t="s">
        <v>154</v>
      </c>
      <c r="C77" s="28">
        <v>130000</v>
      </c>
      <c r="D77" s="26"/>
      <c r="E77" s="28">
        <v>123262119758</v>
      </c>
      <c r="F77" s="26"/>
      <c r="G77" s="28">
        <v>122146156893</v>
      </c>
      <c r="H77" s="26"/>
      <c r="I77" s="28">
        <v>1115962865</v>
      </c>
      <c r="J77" s="26"/>
      <c r="K77" s="28">
        <v>130000</v>
      </c>
      <c r="L77" s="26"/>
      <c r="M77" s="28">
        <v>123262119758</v>
      </c>
      <c r="N77" s="26"/>
      <c r="O77" s="28">
        <v>122117643939</v>
      </c>
      <c r="P77" s="26"/>
      <c r="Q77" s="91">
        <v>1144475819</v>
      </c>
      <c r="R77" s="91"/>
    </row>
    <row r="78" spans="1:18" ht="21.75" customHeight="1" x14ac:dyDescent="0.2">
      <c r="A78" s="8" t="s">
        <v>136</v>
      </c>
      <c r="C78" s="28">
        <v>250000</v>
      </c>
      <c r="D78" s="26"/>
      <c r="E78" s="28">
        <v>249864062500</v>
      </c>
      <c r="F78" s="26"/>
      <c r="G78" s="28">
        <v>249864062500</v>
      </c>
      <c r="H78" s="26"/>
      <c r="I78" s="28">
        <v>0</v>
      </c>
      <c r="J78" s="26"/>
      <c r="K78" s="28">
        <v>250000</v>
      </c>
      <c r="L78" s="26"/>
      <c r="M78" s="28">
        <v>249864062500</v>
      </c>
      <c r="N78" s="26"/>
      <c r="O78" s="28">
        <v>249864062500</v>
      </c>
      <c r="P78" s="26"/>
      <c r="Q78" s="91">
        <v>0</v>
      </c>
      <c r="R78" s="91"/>
    </row>
    <row r="79" spans="1:18" ht="21.75" customHeight="1" x14ac:dyDescent="0.2">
      <c r="A79" s="8" t="s">
        <v>127</v>
      </c>
      <c r="C79" s="28">
        <v>1000000</v>
      </c>
      <c r="D79" s="26"/>
      <c r="E79" s="28">
        <v>999456250000</v>
      </c>
      <c r="F79" s="26"/>
      <c r="G79" s="28">
        <v>999456250000</v>
      </c>
      <c r="H79" s="26"/>
      <c r="I79" s="28">
        <v>0</v>
      </c>
      <c r="J79" s="26"/>
      <c r="K79" s="28">
        <v>1000000</v>
      </c>
      <c r="L79" s="26"/>
      <c r="M79" s="28">
        <v>999456250000</v>
      </c>
      <c r="N79" s="26"/>
      <c r="O79" s="28">
        <v>1000000000000</v>
      </c>
      <c r="P79" s="26"/>
      <c r="Q79" s="91">
        <v>-543749999</v>
      </c>
      <c r="R79" s="91"/>
    </row>
    <row r="80" spans="1:18" ht="21.75" customHeight="1" x14ac:dyDescent="0.2">
      <c r="A80" s="8" t="s">
        <v>124</v>
      </c>
      <c r="C80" s="28">
        <v>1700000</v>
      </c>
      <c r="D80" s="26"/>
      <c r="E80" s="28">
        <v>1529168062500</v>
      </c>
      <c r="F80" s="26"/>
      <c r="G80" s="28">
        <v>1699075625000</v>
      </c>
      <c r="H80" s="26"/>
      <c r="I80" s="28">
        <v>-169907562499</v>
      </c>
      <c r="J80" s="26"/>
      <c r="K80" s="28">
        <v>1700000</v>
      </c>
      <c r="L80" s="26"/>
      <c r="M80" s="28">
        <v>1529168062500</v>
      </c>
      <c r="N80" s="26"/>
      <c r="O80" s="28">
        <v>1699075625000</v>
      </c>
      <c r="P80" s="26"/>
      <c r="Q80" s="91">
        <v>-169907562499</v>
      </c>
      <c r="R80" s="91"/>
    </row>
    <row r="81" spans="1:18" ht="21.75" customHeight="1" x14ac:dyDescent="0.2">
      <c r="A81" s="8" t="s">
        <v>162</v>
      </c>
      <c r="C81" s="28">
        <v>1095000</v>
      </c>
      <c r="D81" s="26"/>
      <c r="E81" s="28">
        <v>939124997965</v>
      </c>
      <c r="F81" s="26"/>
      <c r="G81" s="28">
        <v>933304954336</v>
      </c>
      <c r="H81" s="26"/>
      <c r="I81" s="28">
        <v>5820043629</v>
      </c>
      <c r="J81" s="26"/>
      <c r="K81" s="28">
        <v>1095000</v>
      </c>
      <c r="L81" s="26"/>
      <c r="M81" s="28">
        <v>939124997965</v>
      </c>
      <c r="N81" s="26"/>
      <c r="O81" s="28">
        <v>903095009930</v>
      </c>
      <c r="P81" s="26"/>
      <c r="Q81" s="91">
        <v>36029988035</v>
      </c>
      <c r="R81" s="91"/>
    </row>
    <row r="82" spans="1:18" ht="21.75" customHeight="1" x14ac:dyDescent="0.2">
      <c r="A82" s="8" t="s">
        <v>142</v>
      </c>
      <c r="C82" s="28">
        <v>730000</v>
      </c>
      <c r="D82" s="26"/>
      <c r="E82" s="28">
        <v>692714331660</v>
      </c>
      <c r="F82" s="26"/>
      <c r="G82" s="28">
        <v>707714970625</v>
      </c>
      <c r="H82" s="26"/>
      <c r="I82" s="28">
        <v>-15000638964</v>
      </c>
      <c r="J82" s="26"/>
      <c r="K82" s="28">
        <v>730000</v>
      </c>
      <c r="L82" s="26"/>
      <c r="M82" s="28">
        <v>692714331660</v>
      </c>
      <c r="N82" s="26"/>
      <c r="O82" s="28">
        <v>707714970625</v>
      </c>
      <c r="P82" s="26"/>
      <c r="Q82" s="91">
        <v>-15000638964</v>
      </c>
      <c r="R82" s="91"/>
    </row>
    <row r="83" spans="1:18" ht="21.75" customHeight="1" x14ac:dyDescent="0.2">
      <c r="A83" s="8" t="s">
        <v>171</v>
      </c>
      <c r="C83" s="28">
        <v>1068750</v>
      </c>
      <c r="D83" s="26"/>
      <c r="E83" s="28">
        <v>880642209032</v>
      </c>
      <c r="F83" s="26"/>
      <c r="G83" s="28">
        <v>874624145635</v>
      </c>
      <c r="H83" s="26"/>
      <c r="I83" s="28">
        <v>6018063397</v>
      </c>
      <c r="J83" s="26"/>
      <c r="K83" s="28">
        <v>1068750</v>
      </c>
      <c r="L83" s="26"/>
      <c r="M83" s="28">
        <v>880642209032</v>
      </c>
      <c r="N83" s="26"/>
      <c r="O83" s="28">
        <v>1000136250000</v>
      </c>
      <c r="P83" s="26"/>
      <c r="Q83" s="91">
        <v>-119494040967</v>
      </c>
      <c r="R83" s="91"/>
    </row>
    <row r="84" spans="1:18" ht="21.75" customHeight="1" x14ac:dyDescent="0.2">
      <c r="A84" s="8" t="s">
        <v>148</v>
      </c>
      <c r="C84" s="28">
        <v>380000</v>
      </c>
      <c r="D84" s="26"/>
      <c r="E84" s="28">
        <v>315494356612</v>
      </c>
      <c r="F84" s="26"/>
      <c r="G84" s="28">
        <v>311335619156</v>
      </c>
      <c r="H84" s="26"/>
      <c r="I84" s="28">
        <v>4158737456</v>
      </c>
      <c r="J84" s="26"/>
      <c r="K84" s="28">
        <v>380000</v>
      </c>
      <c r="L84" s="26"/>
      <c r="M84" s="28">
        <v>315494356612</v>
      </c>
      <c r="N84" s="26"/>
      <c r="O84" s="28">
        <v>302315526500</v>
      </c>
      <c r="P84" s="26"/>
      <c r="Q84" s="91">
        <v>13178830112</v>
      </c>
      <c r="R84" s="91"/>
    </row>
    <row r="85" spans="1:18" ht="21.75" customHeight="1" x14ac:dyDescent="0.2">
      <c r="A85" s="8" t="s">
        <v>177</v>
      </c>
      <c r="C85" s="28">
        <v>2000000</v>
      </c>
      <c r="D85" s="26"/>
      <c r="E85" s="28">
        <v>1984052584475</v>
      </c>
      <c r="F85" s="26"/>
      <c r="G85" s="28">
        <v>2000000000000</v>
      </c>
      <c r="H85" s="26"/>
      <c r="I85" s="28">
        <v>-15947415524</v>
      </c>
      <c r="J85" s="26"/>
      <c r="K85" s="28">
        <v>2000000</v>
      </c>
      <c r="L85" s="26"/>
      <c r="M85" s="28">
        <v>1984052584475</v>
      </c>
      <c r="N85" s="26"/>
      <c r="O85" s="28">
        <v>2000000000000</v>
      </c>
      <c r="P85" s="26"/>
      <c r="Q85" s="91">
        <v>-15947415524</v>
      </c>
      <c r="R85" s="91"/>
    </row>
    <row r="86" spans="1:18" ht="21.75" customHeight="1" x14ac:dyDescent="0.2">
      <c r="A86" s="8" t="s">
        <v>145</v>
      </c>
      <c r="C86" s="28">
        <v>817000</v>
      </c>
      <c r="D86" s="26"/>
      <c r="E86" s="28">
        <v>670792388201</v>
      </c>
      <c r="F86" s="26"/>
      <c r="G86" s="28">
        <v>670792388201</v>
      </c>
      <c r="H86" s="26"/>
      <c r="I86" s="28">
        <v>0</v>
      </c>
      <c r="J86" s="26"/>
      <c r="K86" s="28">
        <v>817000</v>
      </c>
      <c r="L86" s="26"/>
      <c r="M86" s="28">
        <v>670792388201</v>
      </c>
      <c r="N86" s="26"/>
      <c r="O86" s="28">
        <v>679243740279</v>
      </c>
      <c r="P86" s="26"/>
      <c r="Q86" s="91">
        <v>-8451352077</v>
      </c>
      <c r="R86" s="91"/>
    </row>
    <row r="87" spans="1:18" ht="21.75" customHeight="1" x14ac:dyDescent="0.2">
      <c r="A87" s="8" t="s">
        <v>168</v>
      </c>
      <c r="C87" s="28">
        <v>1300000</v>
      </c>
      <c r="D87" s="26"/>
      <c r="E87" s="28">
        <v>1155814783792</v>
      </c>
      <c r="F87" s="26"/>
      <c r="G87" s="28">
        <v>1148376330651</v>
      </c>
      <c r="H87" s="26"/>
      <c r="I87" s="28">
        <v>7438453141</v>
      </c>
      <c r="J87" s="26"/>
      <c r="K87" s="28">
        <v>1300000</v>
      </c>
      <c r="L87" s="26"/>
      <c r="M87" s="28">
        <v>1155814783792</v>
      </c>
      <c r="N87" s="26"/>
      <c r="O87" s="28">
        <v>1100744244689</v>
      </c>
      <c r="P87" s="26"/>
      <c r="Q87" s="91">
        <v>55070539103</v>
      </c>
      <c r="R87" s="91"/>
    </row>
    <row r="88" spans="1:18" ht="21.75" customHeight="1" x14ac:dyDescent="0.2">
      <c r="A88" s="8" t="s">
        <v>157</v>
      </c>
      <c r="C88" s="28">
        <v>228899</v>
      </c>
      <c r="D88" s="26"/>
      <c r="E88" s="28">
        <v>206771001280</v>
      </c>
      <c r="F88" s="26"/>
      <c r="G88" s="28">
        <v>205897082551</v>
      </c>
      <c r="H88" s="26"/>
      <c r="I88" s="28">
        <v>873918729</v>
      </c>
      <c r="J88" s="26"/>
      <c r="K88" s="28">
        <v>228899</v>
      </c>
      <c r="L88" s="26"/>
      <c r="M88" s="28">
        <v>206771001280</v>
      </c>
      <c r="N88" s="26"/>
      <c r="O88" s="28">
        <v>200733641270</v>
      </c>
      <c r="P88" s="26"/>
      <c r="Q88" s="91">
        <v>6037360010</v>
      </c>
      <c r="R88" s="91"/>
    </row>
    <row r="89" spans="1:18" ht="21.75" customHeight="1" x14ac:dyDescent="0.2">
      <c r="A89" s="8" t="s">
        <v>174</v>
      </c>
      <c r="C89" s="28">
        <v>4000000</v>
      </c>
      <c r="D89" s="26"/>
      <c r="E89" s="28">
        <v>3032865981925</v>
      </c>
      <c r="F89" s="26"/>
      <c r="G89" s="28">
        <v>3032120000000</v>
      </c>
      <c r="H89" s="26"/>
      <c r="I89" s="28">
        <v>745981925</v>
      </c>
      <c r="J89" s="26"/>
      <c r="K89" s="28">
        <v>4000000</v>
      </c>
      <c r="L89" s="26"/>
      <c r="M89" s="28">
        <v>3032865981925</v>
      </c>
      <c r="N89" s="26"/>
      <c r="O89" s="28">
        <v>3032120000000</v>
      </c>
      <c r="P89" s="26"/>
      <c r="Q89" s="91">
        <v>745981925</v>
      </c>
      <c r="R89" s="91"/>
    </row>
    <row r="90" spans="1:18" ht="21.75" customHeight="1" x14ac:dyDescent="0.2">
      <c r="A90" s="8" t="s">
        <v>133</v>
      </c>
      <c r="C90" s="28">
        <v>1400000</v>
      </c>
      <c r="D90" s="26"/>
      <c r="E90" s="28">
        <v>1399238750000</v>
      </c>
      <c r="F90" s="26"/>
      <c r="G90" s="28">
        <v>1399238750000</v>
      </c>
      <c r="H90" s="26"/>
      <c r="I90" s="28">
        <v>0</v>
      </c>
      <c r="J90" s="26"/>
      <c r="K90" s="28">
        <v>1400000</v>
      </c>
      <c r="L90" s="26"/>
      <c r="M90" s="28">
        <v>1399238750000</v>
      </c>
      <c r="N90" s="26"/>
      <c r="O90" s="28">
        <v>1400000000000</v>
      </c>
      <c r="P90" s="26"/>
      <c r="Q90" s="91">
        <v>-761249999</v>
      </c>
      <c r="R90" s="91"/>
    </row>
    <row r="91" spans="1:18" ht="21.75" customHeight="1" x14ac:dyDescent="0.2">
      <c r="A91" s="8" t="s">
        <v>165</v>
      </c>
      <c r="C91" s="28">
        <v>2940000</v>
      </c>
      <c r="D91" s="26"/>
      <c r="E91" s="28">
        <v>2449824563174</v>
      </c>
      <c r="F91" s="26"/>
      <c r="G91" s="28">
        <v>2437512661413</v>
      </c>
      <c r="H91" s="26"/>
      <c r="I91" s="28">
        <v>12311901761</v>
      </c>
      <c r="J91" s="26"/>
      <c r="K91" s="28">
        <v>2940000</v>
      </c>
      <c r="L91" s="26"/>
      <c r="M91" s="28">
        <v>2449824563174</v>
      </c>
      <c r="N91" s="26"/>
      <c r="O91" s="28">
        <v>2356956387717</v>
      </c>
      <c r="P91" s="26"/>
      <c r="Q91" s="91">
        <v>92868175457</v>
      </c>
      <c r="R91" s="91"/>
    </row>
    <row r="92" spans="1:18" ht="21.75" customHeight="1" x14ac:dyDescent="0.2">
      <c r="A92" s="8" t="s">
        <v>151</v>
      </c>
      <c r="C92" s="28">
        <v>275000</v>
      </c>
      <c r="D92" s="26"/>
      <c r="E92" s="28">
        <v>271849101631</v>
      </c>
      <c r="F92" s="26"/>
      <c r="G92" s="28">
        <v>270527070876</v>
      </c>
      <c r="H92" s="26"/>
      <c r="I92" s="28">
        <v>1322030755</v>
      </c>
      <c r="J92" s="26"/>
      <c r="K92" s="28">
        <v>275000</v>
      </c>
      <c r="L92" s="26"/>
      <c r="M92" s="28">
        <v>271849101631</v>
      </c>
      <c r="N92" s="26"/>
      <c r="O92" s="28">
        <v>256473966409</v>
      </c>
      <c r="P92" s="26"/>
      <c r="Q92" s="91">
        <v>15375135222</v>
      </c>
      <c r="R92" s="91"/>
    </row>
    <row r="93" spans="1:18" ht="21.75" customHeight="1" x14ac:dyDescent="0.2">
      <c r="A93" s="8" t="s">
        <v>180</v>
      </c>
      <c r="C93" s="28">
        <v>1265000</v>
      </c>
      <c r="D93" s="26"/>
      <c r="E93" s="28">
        <v>1004570602557</v>
      </c>
      <c r="F93" s="26"/>
      <c r="G93" s="28">
        <v>1000790900967</v>
      </c>
      <c r="H93" s="26"/>
      <c r="I93" s="28">
        <v>3779701590</v>
      </c>
      <c r="J93" s="26"/>
      <c r="K93" s="28">
        <v>1265000</v>
      </c>
      <c r="L93" s="26"/>
      <c r="M93" s="28">
        <v>1004570602557</v>
      </c>
      <c r="N93" s="26"/>
      <c r="O93" s="28">
        <v>1000790900967</v>
      </c>
      <c r="P93" s="26"/>
      <c r="Q93" s="91">
        <v>3779701590</v>
      </c>
      <c r="R93" s="91"/>
    </row>
    <row r="94" spans="1:18" ht="21.75" customHeight="1" x14ac:dyDescent="0.2">
      <c r="A94" s="11" t="s">
        <v>130</v>
      </c>
      <c r="C94" s="30">
        <v>1000000</v>
      </c>
      <c r="D94" s="26"/>
      <c r="E94" s="29">
        <v>999456250000</v>
      </c>
      <c r="F94" s="26"/>
      <c r="G94" s="29">
        <v>999456250000</v>
      </c>
      <c r="H94" s="26"/>
      <c r="I94" s="29">
        <v>0</v>
      </c>
      <c r="J94" s="26"/>
      <c r="K94" s="30">
        <v>1000000</v>
      </c>
      <c r="L94" s="26"/>
      <c r="M94" s="29">
        <v>999456250000</v>
      </c>
      <c r="N94" s="26"/>
      <c r="O94" s="29">
        <v>1000000000000</v>
      </c>
      <c r="P94" s="26"/>
      <c r="Q94" s="113">
        <v>-543749999</v>
      </c>
      <c r="R94" s="113"/>
    </row>
    <row r="95" spans="1:18" ht="21.75" customHeight="1" x14ac:dyDescent="0.2">
      <c r="A95" s="15" t="s">
        <v>76</v>
      </c>
      <c r="C95" s="30"/>
      <c r="D95" s="26"/>
      <c r="E95" s="31">
        <v>26741193477514</v>
      </c>
      <c r="F95" s="26"/>
      <c r="G95" s="31">
        <v>26816063718689</v>
      </c>
      <c r="H95" s="26"/>
      <c r="I95" s="31">
        <v>-74870241167</v>
      </c>
      <c r="J95" s="26"/>
      <c r="K95" s="30"/>
      <c r="L95" s="26"/>
      <c r="M95" s="31">
        <v>26741193477514</v>
      </c>
      <c r="N95" s="26"/>
      <c r="O95" s="31">
        <v>26720817276452</v>
      </c>
      <c r="P95" s="26"/>
      <c r="Q95" s="114">
        <v>20376201086</v>
      </c>
      <c r="R95" s="114"/>
    </row>
  </sheetData>
  <mergeCells count="96">
    <mergeCell ref="Q93:R93"/>
    <mergeCell ref="Q94:R94"/>
    <mergeCell ref="Q95:R95"/>
    <mergeCell ref="Q88:R88"/>
    <mergeCell ref="Q89:R89"/>
    <mergeCell ref="Q90:R90"/>
    <mergeCell ref="Q91:R91"/>
    <mergeCell ref="Q92:R92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</row>
    <row r="2" spans="1:49" ht="21.75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</row>
    <row r="3" spans="1:49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</row>
    <row r="4" spans="1:49" ht="14.45" customHeight="1" x14ac:dyDescent="0.2"/>
    <row r="5" spans="1:49" ht="14.45" customHeight="1" x14ac:dyDescent="0.2">
      <c r="A5" s="85" t="s">
        <v>77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</row>
    <row r="6" spans="1:49" ht="14.45" customHeight="1" x14ac:dyDescent="0.2">
      <c r="I6" s="86" t="s">
        <v>7</v>
      </c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C6" s="86" t="s">
        <v>9</v>
      </c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86" t="s">
        <v>78</v>
      </c>
      <c r="B8" s="86"/>
      <c r="C8" s="86"/>
      <c r="D8" s="86"/>
      <c r="E8" s="86"/>
      <c r="F8" s="86"/>
      <c r="G8" s="86"/>
      <c r="I8" s="86" t="s">
        <v>79</v>
      </c>
      <c r="J8" s="86"/>
      <c r="K8" s="86"/>
      <c r="M8" s="86" t="s">
        <v>80</v>
      </c>
      <c r="N8" s="86"/>
      <c r="O8" s="86"/>
      <c r="Q8" s="86" t="s">
        <v>81</v>
      </c>
      <c r="R8" s="86"/>
      <c r="S8" s="86"/>
      <c r="T8" s="86"/>
      <c r="U8" s="86"/>
      <c r="W8" s="86" t="s">
        <v>82</v>
      </c>
      <c r="X8" s="86"/>
      <c r="Y8" s="86"/>
      <c r="Z8" s="86"/>
      <c r="AA8" s="86"/>
      <c r="AC8" s="86" t="s">
        <v>79</v>
      </c>
      <c r="AD8" s="86"/>
      <c r="AE8" s="86"/>
      <c r="AF8" s="86"/>
      <c r="AG8" s="86"/>
      <c r="AI8" s="86" t="s">
        <v>80</v>
      </c>
      <c r="AJ8" s="86"/>
      <c r="AK8" s="86"/>
      <c r="AM8" s="86" t="s">
        <v>81</v>
      </c>
      <c r="AN8" s="86"/>
      <c r="AO8" s="86"/>
      <c r="AQ8" s="86" t="s">
        <v>82</v>
      </c>
      <c r="AR8" s="86"/>
      <c r="AS8" s="86"/>
    </row>
    <row r="9" spans="1:49" ht="14.45" customHeight="1" x14ac:dyDescent="0.2">
      <c r="A9" s="85" t="s">
        <v>83</v>
      </c>
      <c r="B9" s="95"/>
      <c r="C9" s="95"/>
      <c r="D9" s="95"/>
      <c r="E9" s="95"/>
      <c r="F9" s="95"/>
      <c r="G9" s="95"/>
      <c r="H9" s="85"/>
      <c r="I9" s="95"/>
      <c r="J9" s="95"/>
      <c r="K9" s="95"/>
      <c r="L9" s="85"/>
      <c r="M9" s="95"/>
      <c r="N9" s="95"/>
      <c r="O9" s="95"/>
      <c r="P9" s="85"/>
      <c r="Q9" s="95"/>
      <c r="R9" s="95"/>
      <c r="S9" s="95"/>
      <c r="T9" s="95"/>
      <c r="U9" s="95"/>
      <c r="V9" s="85"/>
      <c r="W9" s="95"/>
      <c r="X9" s="95"/>
      <c r="Y9" s="95"/>
      <c r="Z9" s="95"/>
      <c r="AA9" s="95"/>
      <c r="AB9" s="85"/>
      <c r="AC9" s="95"/>
      <c r="AD9" s="95"/>
      <c r="AE9" s="95"/>
      <c r="AF9" s="95"/>
      <c r="AG9" s="95"/>
      <c r="AH9" s="85"/>
      <c r="AI9" s="95"/>
      <c r="AJ9" s="95"/>
      <c r="AK9" s="95"/>
      <c r="AL9" s="85"/>
      <c r="AM9" s="95"/>
      <c r="AN9" s="95"/>
      <c r="AO9" s="95"/>
      <c r="AP9" s="85"/>
      <c r="AQ9" s="95"/>
      <c r="AR9" s="95"/>
      <c r="AS9" s="95"/>
      <c r="AT9" s="85"/>
      <c r="AU9" s="85"/>
      <c r="AV9" s="85"/>
      <c r="AW9" s="85"/>
    </row>
    <row r="10" spans="1:49" ht="14.45" customHeight="1" x14ac:dyDescent="0.2">
      <c r="C10" s="86" t="s">
        <v>7</v>
      </c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Y10" s="86" t="s">
        <v>9</v>
      </c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</row>
    <row r="11" spans="1:49" ht="14.45" customHeight="1" x14ac:dyDescent="0.2">
      <c r="A11" s="2" t="s">
        <v>78</v>
      </c>
      <c r="C11" s="4" t="s">
        <v>84</v>
      </c>
      <c r="D11" s="3"/>
      <c r="E11" s="4" t="s">
        <v>85</v>
      </c>
      <c r="F11" s="3"/>
      <c r="G11" s="87" t="s">
        <v>86</v>
      </c>
      <c r="H11" s="87"/>
      <c r="I11" s="87"/>
      <c r="J11" s="3"/>
      <c r="K11" s="87" t="s">
        <v>87</v>
      </c>
      <c r="L11" s="87"/>
      <c r="M11" s="87"/>
      <c r="N11" s="3"/>
      <c r="O11" s="87" t="s">
        <v>80</v>
      </c>
      <c r="P11" s="87"/>
      <c r="Q11" s="87"/>
      <c r="R11" s="3"/>
      <c r="S11" s="87" t="s">
        <v>81</v>
      </c>
      <c r="T11" s="87"/>
      <c r="U11" s="87"/>
      <c r="V11" s="87"/>
      <c r="W11" s="87"/>
      <c r="Y11" s="87" t="s">
        <v>84</v>
      </c>
      <c r="Z11" s="87"/>
      <c r="AA11" s="87"/>
      <c r="AB11" s="87"/>
      <c r="AC11" s="87"/>
      <c r="AD11" s="3"/>
      <c r="AE11" s="87" t="s">
        <v>85</v>
      </c>
      <c r="AF11" s="87"/>
      <c r="AG11" s="87"/>
      <c r="AH11" s="87"/>
      <c r="AI11" s="87"/>
      <c r="AJ11" s="3"/>
      <c r="AK11" s="87" t="s">
        <v>86</v>
      </c>
      <c r="AL11" s="87"/>
      <c r="AM11" s="87"/>
      <c r="AN11" s="3"/>
      <c r="AO11" s="87" t="s">
        <v>87</v>
      </c>
      <c r="AP11" s="87"/>
      <c r="AQ11" s="87"/>
      <c r="AR11" s="3"/>
      <c r="AS11" s="87" t="s">
        <v>80</v>
      </c>
      <c r="AT11" s="87"/>
      <c r="AU11" s="3"/>
      <c r="AV11" s="4" t="s">
        <v>81</v>
      </c>
    </row>
    <row r="12" spans="1:49" ht="14.45" customHeight="1" x14ac:dyDescent="0.2">
      <c r="A12" s="85" t="s">
        <v>88</v>
      </c>
      <c r="B12" s="85"/>
      <c r="C12" s="95"/>
      <c r="D12" s="85"/>
      <c r="E12" s="95"/>
      <c r="F12" s="85"/>
      <c r="G12" s="95"/>
      <c r="H12" s="95"/>
      <c r="I12" s="95"/>
      <c r="J12" s="85"/>
      <c r="K12" s="95"/>
      <c r="L12" s="95"/>
      <c r="M12" s="95"/>
      <c r="N12" s="85"/>
      <c r="O12" s="95"/>
      <c r="P12" s="95"/>
      <c r="Q12" s="95"/>
      <c r="R12" s="85"/>
      <c r="S12" s="95"/>
      <c r="T12" s="95"/>
      <c r="U12" s="95"/>
      <c r="V12" s="95"/>
      <c r="W12" s="95"/>
      <c r="X12" s="85"/>
      <c r="Y12" s="95"/>
      <c r="Z12" s="95"/>
      <c r="AA12" s="95"/>
      <c r="AB12" s="95"/>
      <c r="AC12" s="95"/>
      <c r="AD12" s="85"/>
      <c r="AE12" s="95"/>
      <c r="AF12" s="95"/>
      <c r="AG12" s="95"/>
      <c r="AH12" s="95"/>
      <c r="AI12" s="95"/>
      <c r="AJ12" s="85"/>
      <c r="AK12" s="95"/>
      <c r="AL12" s="95"/>
      <c r="AM12" s="95"/>
      <c r="AN12" s="85"/>
      <c r="AO12" s="95"/>
      <c r="AP12" s="95"/>
      <c r="AQ12" s="95"/>
      <c r="AR12" s="85"/>
      <c r="AS12" s="95"/>
      <c r="AT12" s="95"/>
      <c r="AU12" s="85"/>
      <c r="AV12" s="95"/>
      <c r="AW12" s="85"/>
    </row>
    <row r="13" spans="1:49" ht="14.45" customHeight="1" x14ac:dyDescent="0.2">
      <c r="C13" s="86" t="s">
        <v>7</v>
      </c>
      <c r="D13" s="86"/>
      <c r="E13" s="86"/>
      <c r="F13" s="86"/>
      <c r="G13" s="86"/>
      <c r="H13" s="86"/>
      <c r="I13" s="86"/>
      <c r="J13" s="86"/>
      <c r="K13" s="86"/>
      <c r="L13" s="86"/>
      <c r="M13" s="86"/>
      <c r="O13" s="86" t="s">
        <v>9</v>
      </c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</row>
    <row r="14" spans="1:49" ht="14.45" customHeight="1" x14ac:dyDescent="0.2">
      <c r="A14" s="2" t="s">
        <v>78</v>
      </c>
      <c r="C14" s="4" t="s">
        <v>85</v>
      </c>
      <c r="D14" s="3"/>
      <c r="E14" s="4" t="s">
        <v>87</v>
      </c>
      <c r="F14" s="3"/>
      <c r="G14" s="87" t="s">
        <v>80</v>
      </c>
      <c r="H14" s="87"/>
      <c r="I14" s="87"/>
      <c r="J14" s="3"/>
      <c r="K14" s="87" t="s">
        <v>81</v>
      </c>
      <c r="L14" s="87"/>
      <c r="M14" s="87"/>
      <c r="O14" s="87" t="s">
        <v>85</v>
      </c>
      <c r="P14" s="87"/>
      <c r="Q14" s="87"/>
      <c r="R14" s="87"/>
      <c r="S14" s="87"/>
      <c r="T14" s="3"/>
      <c r="U14" s="87" t="s">
        <v>87</v>
      </c>
      <c r="V14" s="87"/>
      <c r="W14" s="87"/>
      <c r="X14" s="87"/>
      <c r="Y14" s="87"/>
      <c r="Z14" s="3"/>
      <c r="AA14" s="87" t="s">
        <v>80</v>
      </c>
      <c r="AB14" s="87"/>
      <c r="AC14" s="87"/>
      <c r="AD14" s="87"/>
      <c r="AE14" s="87"/>
      <c r="AF14" s="3"/>
      <c r="AG14" s="87" t="s">
        <v>81</v>
      </c>
      <c r="AH14" s="87"/>
      <c r="AI14" s="8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8"/>
  <sheetViews>
    <sheetView rightToLeft="1" view="pageBreakPreview" zoomScaleNormal="100" zoomScaleSheetLayoutView="100" workbookViewId="0">
      <selection activeCell="Y27" sqref="Y27"/>
    </sheetView>
  </sheetViews>
  <sheetFormatPr defaultRowHeight="12.75" x14ac:dyDescent="0.2"/>
  <cols>
    <col min="1" max="1" width="6.140625" bestFit="1" customWidth="1"/>
    <col min="2" max="2" width="22.5703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8.28515625" bestFit="1" customWidth="1"/>
    <col min="8" max="8" width="1.28515625" customWidth="1"/>
    <col min="9" max="9" width="18.5703125" bestFit="1" customWidth="1"/>
    <col min="10" max="10" width="1.28515625" customWidth="1"/>
    <col min="11" max="11" width="11.7109375" bestFit="1" customWidth="1"/>
    <col min="12" max="12" width="1.28515625" customWidth="1"/>
    <col min="13" max="13" width="16.85546875" bestFit="1" customWidth="1"/>
    <col min="14" max="14" width="1.28515625" customWidth="1"/>
    <col min="15" max="15" width="5.5703125" bestFit="1" customWidth="1"/>
    <col min="16" max="16" width="1.28515625" customWidth="1"/>
    <col min="17" max="17" width="10.42578125" bestFit="1" customWidth="1"/>
    <col min="18" max="18" width="1.28515625" customWidth="1"/>
    <col min="19" max="19" width="11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8.28515625" bestFit="1" customWidth="1"/>
    <col min="24" max="24" width="1.28515625" customWidth="1"/>
    <col min="25" max="25" width="18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 ht="21.75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3" spans="1:27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</row>
    <row r="4" spans="1:27" ht="14.45" customHeight="1" x14ac:dyDescent="0.2"/>
    <row r="5" spans="1:27" ht="14.45" customHeight="1" x14ac:dyDescent="0.2">
      <c r="A5" s="1" t="s">
        <v>89</v>
      </c>
      <c r="B5" s="85" t="s">
        <v>90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27" ht="14.45" customHeight="1" x14ac:dyDescent="0.2">
      <c r="E6" s="86" t="s">
        <v>7</v>
      </c>
      <c r="F6" s="86"/>
      <c r="G6" s="86"/>
      <c r="H6" s="86"/>
      <c r="I6" s="86"/>
      <c r="K6" s="86" t="s">
        <v>8</v>
      </c>
      <c r="L6" s="86"/>
      <c r="M6" s="86"/>
      <c r="N6" s="86"/>
      <c r="O6" s="86"/>
      <c r="P6" s="86"/>
      <c r="Q6" s="86"/>
      <c r="S6" s="86" t="s">
        <v>9</v>
      </c>
      <c r="T6" s="86"/>
      <c r="U6" s="86"/>
      <c r="V6" s="86"/>
      <c r="W6" s="86"/>
      <c r="X6" s="86"/>
      <c r="Y6" s="86"/>
      <c r="Z6" s="86"/>
      <c r="AA6" s="86"/>
    </row>
    <row r="7" spans="1:27" ht="14.45" customHeight="1" x14ac:dyDescent="0.2">
      <c r="E7" s="3"/>
      <c r="F7" s="3"/>
      <c r="G7" s="3"/>
      <c r="H7" s="3"/>
      <c r="I7" s="3"/>
      <c r="K7" s="87" t="s">
        <v>91</v>
      </c>
      <c r="L7" s="87"/>
      <c r="M7" s="87"/>
      <c r="N7" s="3"/>
      <c r="O7" s="87" t="s">
        <v>92</v>
      </c>
      <c r="P7" s="87"/>
      <c r="Q7" s="8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86" t="s">
        <v>93</v>
      </c>
      <c r="B8" s="86"/>
      <c r="D8" s="86" t="s">
        <v>94</v>
      </c>
      <c r="E8" s="8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95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88" t="s">
        <v>96</v>
      </c>
      <c r="B9" s="88"/>
      <c r="D9" s="89">
        <v>115000</v>
      </c>
      <c r="E9" s="89"/>
      <c r="F9" s="26"/>
      <c r="G9" s="27">
        <v>29612310473</v>
      </c>
      <c r="H9" s="26"/>
      <c r="I9" s="27">
        <v>53973873910</v>
      </c>
      <c r="J9" s="26"/>
      <c r="K9" s="27">
        <v>0</v>
      </c>
      <c r="L9" s="26"/>
      <c r="M9" s="27">
        <v>0</v>
      </c>
      <c r="N9" s="26"/>
      <c r="O9" s="27">
        <v>0</v>
      </c>
      <c r="P9" s="26"/>
      <c r="Q9" s="27">
        <v>0</v>
      </c>
      <c r="R9" s="26"/>
      <c r="S9" s="27">
        <v>115000</v>
      </c>
      <c r="T9" s="26"/>
      <c r="U9" s="27">
        <v>517980</v>
      </c>
      <c r="V9" s="26"/>
      <c r="W9" s="27">
        <v>29612310473</v>
      </c>
      <c r="X9" s="26"/>
      <c r="Y9" s="27">
        <v>59430694290</v>
      </c>
      <c r="AA9" s="7">
        <v>0.13</v>
      </c>
    </row>
    <row r="10" spans="1:27" ht="21.75" customHeight="1" x14ac:dyDescent="0.2">
      <c r="A10" s="90" t="s">
        <v>97</v>
      </c>
      <c r="B10" s="90"/>
      <c r="D10" s="91">
        <v>22536000</v>
      </c>
      <c r="E10" s="91"/>
      <c r="F10" s="26"/>
      <c r="G10" s="28">
        <v>222704368276</v>
      </c>
      <c r="H10" s="26"/>
      <c r="I10" s="28">
        <v>302434533007.20001</v>
      </c>
      <c r="J10" s="26"/>
      <c r="K10" s="28">
        <v>0</v>
      </c>
      <c r="L10" s="26"/>
      <c r="M10" s="28">
        <v>0</v>
      </c>
      <c r="N10" s="26"/>
      <c r="O10" s="28">
        <v>0</v>
      </c>
      <c r="P10" s="26"/>
      <c r="Q10" s="28">
        <v>0</v>
      </c>
      <c r="R10" s="26"/>
      <c r="S10" s="28">
        <v>22536000</v>
      </c>
      <c r="T10" s="26"/>
      <c r="U10" s="28">
        <v>16515</v>
      </c>
      <c r="V10" s="26"/>
      <c r="W10" s="28">
        <v>222704368276</v>
      </c>
      <c r="X10" s="26"/>
      <c r="Y10" s="28">
        <v>371326021308</v>
      </c>
      <c r="AA10" s="10">
        <v>0.83</v>
      </c>
    </row>
    <row r="11" spans="1:27" ht="21.75" customHeight="1" x14ac:dyDescent="0.2">
      <c r="A11" s="90" t="s">
        <v>98</v>
      </c>
      <c r="B11" s="90"/>
      <c r="D11" s="91">
        <v>2500000</v>
      </c>
      <c r="E11" s="91"/>
      <c r="F11" s="26"/>
      <c r="G11" s="28">
        <v>25029000000</v>
      </c>
      <c r="H11" s="26"/>
      <c r="I11" s="28">
        <v>54773730000</v>
      </c>
      <c r="J11" s="26"/>
      <c r="K11" s="28">
        <v>0</v>
      </c>
      <c r="L11" s="26"/>
      <c r="M11" s="28">
        <v>0</v>
      </c>
      <c r="N11" s="26"/>
      <c r="O11" s="28">
        <v>0</v>
      </c>
      <c r="P11" s="26"/>
      <c r="Q11" s="28">
        <v>0</v>
      </c>
      <c r="R11" s="26"/>
      <c r="S11" s="28">
        <v>2500000</v>
      </c>
      <c r="T11" s="26"/>
      <c r="U11" s="28">
        <v>27377</v>
      </c>
      <c r="V11" s="26"/>
      <c r="W11" s="28">
        <v>25029000000</v>
      </c>
      <c r="X11" s="26"/>
      <c r="Y11" s="28">
        <v>68285082250</v>
      </c>
      <c r="AA11" s="10">
        <v>0.15</v>
      </c>
    </row>
    <row r="12" spans="1:27" ht="21.75" customHeight="1" x14ac:dyDescent="0.2">
      <c r="A12" s="90" t="s">
        <v>99</v>
      </c>
      <c r="B12" s="90"/>
      <c r="D12" s="91">
        <v>5181000</v>
      </c>
      <c r="E12" s="91"/>
      <c r="F12" s="26"/>
      <c r="G12" s="28">
        <v>100217784958</v>
      </c>
      <c r="H12" s="26"/>
      <c r="I12" s="28">
        <v>95090463745.199997</v>
      </c>
      <c r="J12" s="26"/>
      <c r="K12" s="28">
        <v>0</v>
      </c>
      <c r="L12" s="26"/>
      <c r="M12" s="28">
        <v>0</v>
      </c>
      <c r="N12" s="26"/>
      <c r="O12" s="28">
        <v>0</v>
      </c>
      <c r="P12" s="26"/>
      <c r="Q12" s="28">
        <v>0</v>
      </c>
      <c r="R12" s="26"/>
      <c r="S12" s="28">
        <v>5181000</v>
      </c>
      <c r="T12" s="26"/>
      <c r="U12" s="28">
        <v>21425</v>
      </c>
      <c r="V12" s="26"/>
      <c r="W12" s="28">
        <v>100217784958</v>
      </c>
      <c r="X12" s="26"/>
      <c r="Y12" s="28">
        <v>110747618272.5</v>
      </c>
      <c r="AA12" s="10">
        <v>0.25</v>
      </c>
    </row>
    <row r="13" spans="1:27" ht="21.75" customHeight="1" x14ac:dyDescent="0.2">
      <c r="A13" s="90" t="s">
        <v>100</v>
      </c>
      <c r="B13" s="90"/>
      <c r="D13" s="91">
        <v>285000</v>
      </c>
      <c r="E13" s="91"/>
      <c r="F13" s="26"/>
      <c r="G13" s="28">
        <v>15899256246</v>
      </c>
      <c r="H13" s="26"/>
      <c r="I13" s="28">
        <v>38936375214</v>
      </c>
      <c r="J13" s="26"/>
      <c r="K13" s="28">
        <v>0</v>
      </c>
      <c r="L13" s="26"/>
      <c r="M13" s="28">
        <v>0</v>
      </c>
      <c r="N13" s="26"/>
      <c r="O13" s="28">
        <v>0</v>
      </c>
      <c r="P13" s="26"/>
      <c r="Q13" s="28">
        <v>0</v>
      </c>
      <c r="R13" s="26"/>
      <c r="S13" s="28">
        <v>285000</v>
      </c>
      <c r="T13" s="26"/>
      <c r="U13" s="28">
        <v>152704</v>
      </c>
      <c r="V13" s="26"/>
      <c r="W13" s="28">
        <v>15899256246</v>
      </c>
      <c r="X13" s="26"/>
      <c r="Y13" s="28">
        <v>43468415232</v>
      </c>
      <c r="AA13" s="10">
        <v>0.1</v>
      </c>
    </row>
    <row r="14" spans="1:27" ht="21.75" customHeight="1" x14ac:dyDescent="0.2">
      <c r="A14" s="90" t="s">
        <v>101</v>
      </c>
      <c r="B14" s="90"/>
      <c r="D14" s="91">
        <v>16881233</v>
      </c>
      <c r="E14" s="91"/>
      <c r="F14" s="26"/>
      <c r="G14" s="28">
        <v>250115830076</v>
      </c>
      <c r="H14" s="26"/>
      <c r="I14" s="28">
        <v>314632989551.552</v>
      </c>
      <c r="J14" s="26"/>
      <c r="K14" s="28">
        <v>0</v>
      </c>
      <c r="L14" s="26"/>
      <c r="M14" s="28">
        <v>0</v>
      </c>
      <c r="N14" s="26"/>
      <c r="O14" s="28">
        <v>0</v>
      </c>
      <c r="P14" s="26"/>
      <c r="Q14" s="28">
        <v>0</v>
      </c>
      <c r="R14" s="26"/>
      <c r="S14" s="28">
        <v>16881233</v>
      </c>
      <c r="T14" s="26"/>
      <c r="U14" s="28">
        <v>23329</v>
      </c>
      <c r="V14" s="26"/>
      <c r="W14" s="28">
        <v>250115830076</v>
      </c>
      <c r="X14" s="26"/>
      <c r="Y14" s="28">
        <v>392916493402.289</v>
      </c>
      <c r="AA14" s="10">
        <v>0.88</v>
      </c>
    </row>
    <row r="15" spans="1:27" ht="21.75" customHeight="1" x14ac:dyDescent="0.2">
      <c r="A15" s="90" t="s">
        <v>102</v>
      </c>
      <c r="B15" s="90"/>
      <c r="D15" s="91">
        <v>3308659</v>
      </c>
      <c r="E15" s="91"/>
      <c r="F15" s="26"/>
      <c r="G15" s="28">
        <v>79999983034</v>
      </c>
      <c r="H15" s="26"/>
      <c r="I15" s="28">
        <v>84461231473.933594</v>
      </c>
      <c r="J15" s="26"/>
      <c r="K15" s="28">
        <v>0</v>
      </c>
      <c r="L15" s="26"/>
      <c r="M15" s="28">
        <v>0</v>
      </c>
      <c r="N15" s="26"/>
      <c r="O15" s="28">
        <v>0</v>
      </c>
      <c r="P15" s="26"/>
      <c r="Q15" s="28">
        <v>0</v>
      </c>
      <c r="R15" s="26"/>
      <c r="S15" s="28">
        <v>3308659</v>
      </c>
      <c r="T15" s="26"/>
      <c r="U15" s="28">
        <v>28754</v>
      </c>
      <c r="V15" s="26"/>
      <c r="W15" s="28">
        <v>79999983034</v>
      </c>
      <c r="X15" s="26"/>
      <c r="Y15" s="28">
        <v>95023016268.936798</v>
      </c>
      <c r="AA15" s="10">
        <v>0.21</v>
      </c>
    </row>
    <row r="16" spans="1:27" ht="21.75" customHeight="1" x14ac:dyDescent="0.2">
      <c r="A16" s="90" t="s">
        <v>103</v>
      </c>
      <c r="B16" s="90"/>
      <c r="D16" s="91">
        <v>6018326</v>
      </c>
      <c r="E16" s="91"/>
      <c r="F16" s="26"/>
      <c r="G16" s="28">
        <v>99998640828</v>
      </c>
      <c r="H16" s="26"/>
      <c r="I16" s="28">
        <v>100944469619.778</v>
      </c>
      <c r="J16" s="26"/>
      <c r="K16" s="28">
        <v>0</v>
      </c>
      <c r="L16" s="26"/>
      <c r="M16" s="28">
        <v>0</v>
      </c>
      <c r="N16" s="26"/>
      <c r="O16" s="28">
        <v>0</v>
      </c>
      <c r="P16" s="26"/>
      <c r="Q16" s="28">
        <v>0</v>
      </c>
      <c r="R16" s="26"/>
      <c r="S16" s="28">
        <v>6018326</v>
      </c>
      <c r="T16" s="26"/>
      <c r="U16" s="28">
        <v>18726</v>
      </c>
      <c r="V16" s="26"/>
      <c r="W16" s="28">
        <v>99998640828</v>
      </c>
      <c r="X16" s="26"/>
      <c r="Y16" s="28">
        <v>112563933668.789</v>
      </c>
      <c r="AA16" s="10">
        <v>0.25</v>
      </c>
    </row>
    <row r="17" spans="1:27" ht="21.75" customHeight="1" x14ac:dyDescent="0.2">
      <c r="A17" s="90" t="s">
        <v>104</v>
      </c>
      <c r="B17" s="90"/>
      <c r="D17" s="91">
        <v>24633181</v>
      </c>
      <c r="E17" s="91"/>
      <c r="F17" s="26"/>
      <c r="G17" s="28">
        <v>249999993002</v>
      </c>
      <c r="H17" s="26"/>
      <c r="I17" s="28">
        <v>264461811216</v>
      </c>
      <c r="J17" s="26"/>
      <c r="K17" s="28">
        <v>0</v>
      </c>
      <c r="L17" s="26"/>
      <c r="M17" s="28">
        <v>0</v>
      </c>
      <c r="N17" s="26"/>
      <c r="O17" s="28">
        <v>0</v>
      </c>
      <c r="P17" s="26"/>
      <c r="Q17" s="28">
        <v>0</v>
      </c>
      <c r="R17" s="26"/>
      <c r="S17" s="28">
        <v>24633181</v>
      </c>
      <c r="T17" s="26"/>
      <c r="U17" s="28">
        <v>12008</v>
      </c>
      <c r="V17" s="26"/>
      <c r="W17" s="28">
        <v>249999993002</v>
      </c>
      <c r="X17" s="26"/>
      <c r="Y17" s="28">
        <v>295795217448</v>
      </c>
      <c r="AA17" s="10">
        <v>0.66</v>
      </c>
    </row>
    <row r="18" spans="1:27" ht="21.75" customHeight="1" x14ac:dyDescent="0.2">
      <c r="A18" s="90" t="s">
        <v>105</v>
      </c>
      <c r="B18" s="90"/>
      <c r="D18" s="91">
        <v>0</v>
      </c>
      <c r="E18" s="91"/>
      <c r="F18" s="26"/>
      <c r="G18" s="28">
        <v>0</v>
      </c>
      <c r="H18" s="26"/>
      <c r="I18" s="28">
        <v>0</v>
      </c>
      <c r="J18" s="26"/>
      <c r="K18" s="28">
        <v>4994000</v>
      </c>
      <c r="L18" s="26"/>
      <c r="M18" s="28">
        <v>49999928000</v>
      </c>
      <c r="N18" s="26"/>
      <c r="O18" s="28">
        <v>0</v>
      </c>
      <c r="P18" s="26"/>
      <c r="Q18" s="28">
        <v>0</v>
      </c>
      <c r="R18" s="26"/>
      <c r="S18" s="28">
        <v>4994000</v>
      </c>
      <c r="T18" s="26"/>
      <c r="U18" s="28">
        <v>10000</v>
      </c>
      <c r="V18" s="26"/>
      <c r="W18" s="28">
        <v>49999928000</v>
      </c>
      <c r="X18" s="26"/>
      <c r="Y18" s="28">
        <v>49880072000</v>
      </c>
      <c r="AA18" s="10">
        <v>0.11</v>
      </c>
    </row>
    <row r="19" spans="1:27" ht="21.75" customHeight="1" x14ac:dyDescent="0.2">
      <c r="A19" s="90" t="s">
        <v>106</v>
      </c>
      <c r="B19" s="90"/>
      <c r="D19" s="91">
        <v>0</v>
      </c>
      <c r="E19" s="91"/>
      <c r="F19" s="26"/>
      <c r="G19" s="28">
        <v>0</v>
      </c>
      <c r="H19" s="26"/>
      <c r="I19" s="28">
        <v>0</v>
      </c>
      <c r="J19" s="26"/>
      <c r="K19" s="28">
        <v>5000000</v>
      </c>
      <c r="L19" s="26"/>
      <c r="M19" s="28">
        <v>50112250000</v>
      </c>
      <c r="N19" s="26"/>
      <c r="O19" s="28">
        <v>0</v>
      </c>
      <c r="P19" s="26"/>
      <c r="Q19" s="28">
        <v>0</v>
      </c>
      <c r="R19" s="26"/>
      <c r="S19" s="28">
        <v>5000000</v>
      </c>
      <c r="T19" s="26"/>
      <c r="U19" s="28">
        <v>10000</v>
      </c>
      <c r="V19" s="26"/>
      <c r="W19" s="28">
        <v>50112250000</v>
      </c>
      <c r="X19" s="26"/>
      <c r="Y19" s="28">
        <v>49885000000</v>
      </c>
      <c r="AA19" s="10">
        <v>0.11</v>
      </c>
    </row>
    <row r="20" spans="1:27" ht="21.75" customHeight="1" x14ac:dyDescent="0.2">
      <c r="A20" s="92" t="s">
        <v>107</v>
      </c>
      <c r="B20" s="92"/>
      <c r="D20" s="93">
        <v>0</v>
      </c>
      <c r="E20" s="93"/>
      <c r="F20" s="26"/>
      <c r="G20" s="29">
        <v>0</v>
      </c>
      <c r="H20" s="26"/>
      <c r="I20" s="29">
        <v>0</v>
      </c>
      <c r="J20" s="26"/>
      <c r="K20" s="30">
        <v>17252334</v>
      </c>
      <c r="L20" s="26"/>
      <c r="M20" s="29">
        <v>179999933983</v>
      </c>
      <c r="N20" s="26"/>
      <c r="O20" s="30">
        <v>0</v>
      </c>
      <c r="P20" s="26"/>
      <c r="Q20" s="29">
        <v>0</v>
      </c>
      <c r="R20" s="26"/>
      <c r="S20" s="30">
        <v>17252334</v>
      </c>
      <c r="T20" s="26"/>
      <c r="U20" s="30">
        <v>11291</v>
      </c>
      <c r="V20" s="26"/>
      <c r="W20" s="29">
        <v>179999933983</v>
      </c>
      <c r="X20" s="26"/>
      <c r="Y20" s="29">
        <v>194348072156.65399</v>
      </c>
      <c r="AA20" s="14">
        <v>0.43</v>
      </c>
    </row>
    <row r="21" spans="1:27" ht="21.75" customHeight="1" x14ac:dyDescent="0.2">
      <c r="A21" s="94" t="s">
        <v>76</v>
      </c>
      <c r="B21" s="94"/>
      <c r="D21" s="93"/>
      <c r="E21" s="93"/>
      <c r="F21" s="26"/>
      <c r="G21" s="31">
        <v>1073577166893</v>
      </c>
      <c r="H21" s="26"/>
      <c r="I21" s="31">
        <v>1309709477737.6599</v>
      </c>
      <c r="J21" s="26"/>
      <c r="K21" s="30"/>
      <c r="L21" s="26"/>
      <c r="M21" s="31">
        <v>280112111983</v>
      </c>
      <c r="N21" s="26"/>
      <c r="O21" s="30"/>
      <c r="P21" s="26"/>
      <c r="Q21" s="31">
        <v>0</v>
      </c>
      <c r="R21" s="26"/>
      <c r="S21" s="30"/>
      <c r="T21" s="26"/>
      <c r="U21" s="30"/>
      <c r="V21" s="26"/>
      <c r="W21" s="31">
        <v>1353689278876</v>
      </c>
      <c r="X21" s="26"/>
      <c r="Y21" s="31">
        <v>1843669636297.1699</v>
      </c>
      <c r="AA21" s="17">
        <v>4.1100000000000003</v>
      </c>
    </row>
    <row r="27" spans="1:27" x14ac:dyDescent="0.2">
      <c r="W27" s="32">
        <v>1353689278876</v>
      </c>
      <c r="Y27" s="32">
        <f>W27+W28</f>
        <v>1843669636294</v>
      </c>
    </row>
    <row r="28" spans="1:27" x14ac:dyDescent="0.2">
      <c r="W28" s="32">
        <v>489980357418</v>
      </c>
    </row>
  </sheetData>
  <mergeCells count="37"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T31"/>
  <sheetViews>
    <sheetView rightToLeft="1" view="pageBreakPreview" topLeftCell="A7" zoomScale="85" zoomScaleNormal="100" zoomScaleSheetLayoutView="85" workbookViewId="0">
      <selection activeCell="AS20" activeCellId="1" sqref="AS19 AS20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8.42578125" customWidth="1"/>
    <col min="5" max="5" width="1.28515625" customWidth="1"/>
    <col min="6" max="6" width="10.57031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" bestFit="1" customWidth="1"/>
    <col min="19" max="19" width="1.28515625" customWidth="1"/>
    <col min="20" max="20" width="20" bestFit="1" customWidth="1"/>
    <col min="21" max="21" width="1.28515625" customWidth="1"/>
    <col min="22" max="22" width="13" customWidth="1"/>
    <col min="23" max="23" width="1.28515625" customWidth="1"/>
    <col min="24" max="24" width="18.85546875" bestFit="1" customWidth="1"/>
    <col min="25" max="25" width="1.28515625" customWidth="1"/>
    <col min="26" max="26" width="13" customWidth="1"/>
    <col min="27" max="27" width="1.28515625" customWidth="1"/>
    <col min="28" max="28" width="18.57031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9.5703125" bestFit="1" customWidth="1"/>
    <col min="35" max="35" width="1.28515625" customWidth="1"/>
    <col min="36" max="36" width="19.42578125" bestFit="1" customWidth="1"/>
    <col min="37" max="37" width="1.28515625" customWidth="1"/>
    <col min="38" max="38" width="14.28515625" customWidth="1"/>
    <col min="39" max="39" width="0.28515625" customWidth="1"/>
    <col min="42" max="42" width="39.140625" bestFit="1" customWidth="1"/>
    <col min="43" max="43" width="17.5703125" bestFit="1" customWidth="1"/>
    <col min="44" max="44" width="16.42578125" bestFit="1" customWidth="1"/>
    <col min="45" max="45" width="17.5703125" bestFit="1" customWidth="1"/>
    <col min="46" max="46" width="15" bestFit="1" customWidth="1"/>
  </cols>
  <sheetData>
    <row r="1" spans="1:38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</row>
    <row r="2" spans="1:38" ht="21.75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</row>
    <row r="3" spans="1:38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</row>
    <row r="4" spans="1:38" ht="14.45" customHeight="1" x14ac:dyDescent="0.2"/>
    <row r="5" spans="1:38" ht="14.45" customHeight="1" x14ac:dyDescent="0.2">
      <c r="A5" s="1" t="s">
        <v>108</v>
      </c>
      <c r="B5" s="85" t="s">
        <v>109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</row>
    <row r="6" spans="1:38" ht="14.45" customHeight="1" x14ac:dyDescent="0.2">
      <c r="A6" s="86" t="s">
        <v>110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 t="s">
        <v>7</v>
      </c>
      <c r="Q6" s="86"/>
      <c r="R6" s="86"/>
      <c r="S6" s="86"/>
      <c r="T6" s="86"/>
      <c r="V6" s="86" t="s">
        <v>8</v>
      </c>
      <c r="W6" s="86"/>
      <c r="X6" s="86"/>
      <c r="Y6" s="86"/>
      <c r="Z6" s="86"/>
      <c r="AA6" s="86"/>
      <c r="AB6" s="86"/>
      <c r="AD6" s="86" t="s">
        <v>9</v>
      </c>
      <c r="AE6" s="86"/>
      <c r="AF6" s="86"/>
      <c r="AG6" s="86"/>
      <c r="AH6" s="86"/>
      <c r="AI6" s="86"/>
      <c r="AJ6" s="86"/>
      <c r="AK6" s="86"/>
      <c r="AL6" s="8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7" t="s">
        <v>10</v>
      </c>
      <c r="W7" s="87"/>
      <c r="X7" s="87"/>
      <c r="Y7" s="3"/>
      <c r="Z7" s="87" t="s">
        <v>11</v>
      </c>
      <c r="AA7" s="87"/>
      <c r="AB7" s="87"/>
      <c r="AD7" s="3"/>
      <c r="AE7" s="3"/>
      <c r="AF7" s="3"/>
      <c r="AG7" s="3"/>
      <c r="AH7" s="3"/>
      <c r="AI7" s="3"/>
      <c r="AJ7" s="3"/>
      <c r="AK7" s="3"/>
      <c r="AL7" s="3"/>
    </row>
    <row r="8" spans="1:38" s="33" customFormat="1" ht="60" customHeight="1" x14ac:dyDescent="0.2">
      <c r="A8" s="96" t="s">
        <v>111</v>
      </c>
      <c r="B8" s="96"/>
      <c r="D8" s="18" t="s">
        <v>112</v>
      </c>
      <c r="F8" s="18" t="s">
        <v>113</v>
      </c>
      <c r="H8" s="18" t="s">
        <v>114</v>
      </c>
      <c r="J8" s="18" t="s">
        <v>115</v>
      </c>
      <c r="L8" s="18" t="s">
        <v>116</v>
      </c>
      <c r="N8" s="18" t="s">
        <v>82</v>
      </c>
      <c r="P8" s="18" t="s">
        <v>13</v>
      </c>
      <c r="R8" s="18" t="s">
        <v>14</v>
      </c>
      <c r="T8" s="18" t="s">
        <v>15</v>
      </c>
      <c r="V8" s="19" t="s">
        <v>13</v>
      </c>
      <c r="W8" s="34"/>
      <c r="X8" s="19" t="s">
        <v>14</v>
      </c>
      <c r="Z8" s="19" t="s">
        <v>13</v>
      </c>
      <c r="AA8" s="34"/>
      <c r="AB8" s="19" t="s">
        <v>16</v>
      </c>
      <c r="AD8" s="18" t="s">
        <v>13</v>
      </c>
      <c r="AF8" s="18" t="s">
        <v>17</v>
      </c>
      <c r="AH8" s="18" t="s">
        <v>14</v>
      </c>
      <c r="AJ8" s="18" t="s">
        <v>15</v>
      </c>
      <c r="AL8" s="18" t="s">
        <v>18</v>
      </c>
    </row>
    <row r="9" spans="1:38" ht="21.75" customHeight="1" x14ac:dyDescent="0.2">
      <c r="A9" s="88" t="s">
        <v>117</v>
      </c>
      <c r="B9" s="88"/>
      <c r="D9" s="5" t="s">
        <v>118</v>
      </c>
      <c r="F9" s="5" t="s">
        <v>118</v>
      </c>
      <c r="H9" s="5" t="s">
        <v>119</v>
      </c>
      <c r="J9" s="5" t="s">
        <v>120</v>
      </c>
      <c r="L9" s="7">
        <v>19</v>
      </c>
      <c r="N9" s="7">
        <v>19</v>
      </c>
      <c r="P9" s="6">
        <v>5655000</v>
      </c>
      <c r="R9" s="6">
        <v>5649118042221</v>
      </c>
      <c r="T9" s="6">
        <v>5502228205716</v>
      </c>
      <c r="V9" s="6">
        <v>0</v>
      </c>
      <c r="X9" s="6">
        <v>0</v>
      </c>
      <c r="Z9" s="6">
        <v>5655000</v>
      </c>
      <c r="AB9" s="6">
        <v>5655000000000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21.75" customHeight="1" x14ac:dyDescent="0.2">
      <c r="A10" s="90" t="s">
        <v>121</v>
      </c>
      <c r="B10" s="90"/>
      <c r="D10" s="8" t="s">
        <v>118</v>
      </c>
      <c r="F10" s="8" t="s">
        <v>118</v>
      </c>
      <c r="H10" s="8" t="s">
        <v>122</v>
      </c>
      <c r="J10" s="8" t="s">
        <v>123</v>
      </c>
      <c r="L10" s="10">
        <v>0</v>
      </c>
      <c r="N10" s="10">
        <v>0</v>
      </c>
      <c r="P10" s="9">
        <v>350037</v>
      </c>
      <c r="R10" s="9">
        <v>199539825033</v>
      </c>
      <c r="T10" s="9">
        <v>300409834813</v>
      </c>
      <c r="V10" s="9">
        <v>0</v>
      </c>
      <c r="X10" s="9">
        <v>0</v>
      </c>
      <c r="Z10" s="9">
        <v>0</v>
      </c>
      <c r="AB10" s="9">
        <v>0</v>
      </c>
      <c r="AD10" s="9">
        <v>350037</v>
      </c>
      <c r="AF10" s="9">
        <v>873020</v>
      </c>
      <c r="AH10" s="9">
        <v>199539825033</v>
      </c>
      <c r="AJ10" s="9">
        <v>305423137557</v>
      </c>
      <c r="AL10" s="10">
        <v>0.68</v>
      </c>
    </row>
    <row r="11" spans="1:38" ht="21.75" customHeight="1" x14ac:dyDescent="0.2">
      <c r="A11" s="90" t="s">
        <v>124</v>
      </c>
      <c r="B11" s="90"/>
      <c r="D11" s="8" t="s">
        <v>118</v>
      </c>
      <c r="F11" s="8" t="s">
        <v>118</v>
      </c>
      <c r="H11" s="8" t="s">
        <v>125</v>
      </c>
      <c r="J11" s="8" t="s">
        <v>126</v>
      </c>
      <c r="L11" s="10">
        <v>23</v>
      </c>
      <c r="N11" s="10">
        <v>23</v>
      </c>
      <c r="P11" s="9">
        <v>1700000</v>
      </c>
      <c r="R11" s="9">
        <v>1700000000000</v>
      </c>
      <c r="T11" s="9">
        <v>1699075625000</v>
      </c>
      <c r="V11" s="9">
        <v>0</v>
      </c>
      <c r="X11" s="9">
        <v>0</v>
      </c>
      <c r="Z11" s="9">
        <v>0</v>
      </c>
      <c r="AB11" s="9">
        <v>0</v>
      </c>
      <c r="AD11" s="9">
        <v>1700000</v>
      </c>
      <c r="AF11" s="9">
        <v>900000</v>
      </c>
      <c r="AH11" s="9">
        <v>1700000000000</v>
      </c>
      <c r="AJ11" s="9">
        <v>1529168062500</v>
      </c>
      <c r="AL11" s="10">
        <v>3.41</v>
      </c>
    </row>
    <row r="12" spans="1:38" ht="21.75" customHeight="1" x14ac:dyDescent="0.2">
      <c r="A12" s="90" t="s">
        <v>127</v>
      </c>
      <c r="B12" s="90"/>
      <c r="D12" s="8" t="s">
        <v>118</v>
      </c>
      <c r="F12" s="8" t="s">
        <v>118</v>
      </c>
      <c r="H12" s="8" t="s">
        <v>128</v>
      </c>
      <c r="J12" s="8" t="s">
        <v>129</v>
      </c>
      <c r="L12" s="10">
        <v>23</v>
      </c>
      <c r="N12" s="10">
        <v>23</v>
      </c>
      <c r="P12" s="9">
        <v>1000000</v>
      </c>
      <c r="R12" s="9">
        <v>1000000000000</v>
      </c>
      <c r="T12" s="9">
        <v>999456250000</v>
      </c>
      <c r="V12" s="9">
        <v>0</v>
      </c>
      <c r="X12" s="9">
        <v>0</v>
      </c>
      <c r="Z12" s="9">
        <v>0</v>
      </c>
      <c r="AB12" s="9">
        <v>0</v>
      </c>
      <c r="AD12" s="9">
        <v>1000000</v>
      </c>
      <c r="AF12" s="9">
        <v>1000000</v>
      </c>
      <c r="AH12" s="9">
        <v>1000000000000</v>
      </c>
      <c r="AJ12" s="9">
        <v>999456250000</v>
      </c>
      <c r="AL12" s="10">
        <v>2.23</v>
      </c>
    </row>
    <row r="13" spans="1:38" ht="21.75" customHeight="1" x14ac:dyDescent="0.2">
      <c r="A13" s="90" t="s">
        <v>130</v>
      </c>
      <c r="B13" s="90"/>
      <c r="D13" s="8" t="s">
        <v>118</v>
      </c>
      <c r="F13" s="8" t="s">
        <v>118</v>
      </c>
      <c r="H13" s="8" t="s">
        <v>131</v>
      </c>
      <c r="J13" s="8" t="s">
        <v>132</v>
      </c>
      <c r="L13" s="10">
        <v>23</v>
      </c>
      <c r="N13" s="10">
        <v>23</v>
      </c>
      <c r="P13" s="9">
        <v>1000000</v>
      </c>
      <c r="R13" s="9">
        <v>1000000000000</v>
      </c>
      <c r="T13" s="9">
        <v>999456250000</v>
      </c>
      <c r="V13" s="9">
        <v>0</v>
      </c>
      <c r="X13" s="9">
        <v>0</v>
      </c>
      <c r="Z13" s="9">
        <v>0</v>
      </c>
      <c r="AB13" s="9">
        <v>0</v>
      </c>
      <c r="AD13" s="9">
        <v>1000000</v>
      </c>
      <c r="AF13" s="9">
        <v>1000000</v>
      </c>
      <c r="AH13" s="9">
        <v>1000000000000</v>
      </c>
      <c r="AJ13" s="9">
        <v>999456250000</v>
      </c>
      <c r="AL13" s="10">
        <v>2.23</v>
      </c>
    </row>
    <row r="14" spans="1:38" ht="21.75" customHeight="1" x14ac:dyDescent="0.2">
      <c r="A14" s="90" t="s">
        <v>133</v>
      </c>
      <c r="B14" s="90"/>
      <c r="D14" s="8" t="s">
        <v>118</v>
      </c>
      <c r="F14" s="8" t="s">
        <v>118</v>
      </c>
      <c r="H14" s="8" t="s">
        <v>134</v>
      </c>
      <c r="J14" s="8" t="s">
        <v>135</v>
      </c>
      <c r="L14" s="10">
        <v>23</v>
      </c>
      <c r="N14" s="10">
        <v>23</v>
      </c>
      <c r="P14" s="9">
        <v>1400000</v>
      </c>
      <c r="R14" s="9">
        <v>1400000000000</v>
      </c>
      <c r="T14" s="9">
        <v>1399238750000</v>
      </c>
      <c r="V14" s="9">
        <v>0</v>
      </c>
      <c r="X14" s="9">
        <v>0</v>
      </c>
      <c r="Z14" s="9">
        <v>0</v>
      </c>
      <c r="AB14" s="9">
        <v>0</v>
      </c>
      <c r="AD14" s="9">
        <v>1400000</v>
      </c>
      <c r="AF14" s="9">
        <v>1000000</v>
      </c>
      <c r="AH14" s="9">
        <v>1400000000000</v>
      </c>
      <c r="AJ14" s="9">
        <v>1399238750000</v>
      </c>
      <c r="AL14" s="10">
        <v>3.12</v>
      </c>
    </row>
    <row r="15" spans="1:38" ht="21.75" customHeight="1" x14ac:dyDescent="0.2">
      <c r="A15" s="90" t="s">
        <v>136</v>
      </c>
      <c r="B15" s="90"/>
      <c r="D15" s="8" t="s">
        <v>118</v>
      </c>
      <c r="F15" s="8" t="s">
        <v>118</v>
      </c>
      <c r="H15" s="8" t="s">
        <v>137</v>
      </c>
      <c r="J15" s="8" t="s">
        <v>138</v>
      </c>
      <c r="L15" s="10">
        <v>23</v>
      </c>
      <c r="N15" s="10">
        <v>23</v>
      </c>
      <c r="P15" s="9">
        <v>250000</v>
      </c>
      <c r="R15" s="9">
        <v>250000000000</v>
      </c>
      <c r="T15" s="9">
        <v>249864062500</v>
      </c>
      <c r="V15" s="9">
        <v>0</v>
      </c>
      <c r="X15" s="9">
        <v>0</v>
      </c>
      <c r="Z15" s="9">
        <v>0</v>
      </c>
      <c r="AB15" s="9">
        <v>0</v>
      </c>
      <c r="AD15" s="9">
        <v>250000</v>
      </c>
      <c r="AF15" s="9">
        <v>1000000</v>
      </c>
      <c r="AH15" s="9">
        <v>250000000000</v>
      </c>
      <c r="AJ15" s="9">
        <v>249864062500</v>
      </c>
      <c r="AL15" s="10">
        <v>0.56000000000000005</v>
      </c>
    </row>
    <row r="16" spans="1:38" ht="21.75" customHeight="1" x14ac:dyDescent="0.2">
      <c r="A16" s="90" t="s">
        <v>139</v>
      </c>
      <c r="B16" s="90"/>
      <c r="D16" s="8" t="s">
        <v>118</v>
      </c>
      <c r="F16" s="8" t="s">
        <v>118</v>
      </c>
      <c r="H16" s="8" t="s">
        <v>140</v>
      </c>
      <c r="J16" s="8" t="s">
        <v>141</v>
      </c>
      <c r="L16" s="10">
        <v>18</v>
      </c>
      <c r="N16" s="10">
        <v>18</v>
      </c>
      <c r="P16" s="9">
        <v>810000</v>
      </c>
      <c r="R16" s="9">
        <v>810051236951</v>
      </c>
      <c r="T16" s="9">
        <v>728603606250</v>
      </c>
      <c r="V16" s="9">
        <v>0</v>
      </c>
      <c r="X16" s="9">
        <v>0</v>
      </c>
      <c r="Z16" s="9">
        <v>0</v>
      </c>
      <c r="AB16" s="9">
        <v>0</v>
      </c>
      <c r="AD16" s="9">
        <v>810000</v>
      </c>
      <c r="AF16" s="9">
        <v>900000</v>
      </c>
      <c r="AH16" s="9">
        <v>810051236951</v>
      </c>
      <c r="AJ16" s="9">
        <v>728603606250</v>
      </c>
      <c r="AL16" s="10">
        <v>1.62</v>
      </c>
    </row>
    <row r="17" spans="1:46" ht="21.75" customHeight="1" x14ac:dyDescent="0.2">
      <c r="A17" s="90" t="s">
        <v>142</v>
      </c>
      <c r="B17" s="90"/>
      <c r="D17" s="8" t="s">
        <v>118</v>
      </c>
      <c r="F17" s="8" t="s">
        <v>118</v>
      </c>
      <c r="H17" s="8" t="s">
        <v>143</v>
      </c>
      <c r="J17" s="8" t="s">
        <v>144</v>
      </c>
      <c r="L17" s="10">
        <v>18</v>
      </c>
      <c r="N17" s="10">
        <v>18</v>
      </c>
      <c r="P17" s="9">
        <v>730000</v>
      </c>
      <c r="R17" s="9">
        <v>598668522192</v>
      </c>
      <c r="T17" s="9">
        <v>707714970625</v>
      </c>
      <c r="V17" s="9">
        <v>0</v>
      </c>
      <c r="X17" s="9">
        <v>0</v>
      </c>
      <c r="Z17" s="9">
        <v>0</v>
      </c>
      <c r="AB17" s="9">
        <v>0</v>
      </c>
      <c r="AD17" s="9">
        <v>730000</v>
      </c>
      <c r="AF17" s="9">
        <v>949440</v>
      </c>
      <c r="AH17" s="9">
        <v>598668522192</v>
      </c>
      <c r="AJ17" s="9">
        <v>692714331660</v>
      </c>
      <c r="AL17" s="10">
        <v>1.54</v>
      </c>
    </row>
    <row r="18" spans="1:46" ht="21.75" customHeight="1" x14ac:dyDescent="0.2">
      <c r="A18" s="90" t="s">
        <v>145</v>
      </c>
      <c r="B18" s="90"/>
      <c r="D18" s="8" t="s">
        <v>118</v>
      </c>
      <c r="F18" s="8" t="s">
        <v>118</v>
      </c>
      <c r="H18" s="8" t="s">
        <v>146</v>
      </c>
      <c r="J18" s="8" t="s">
        <v>147</v>
      </c>
      <c r="L18" s="10">
        <v>18</v>
      </c>
      <c r="N18" s="10">
        <v>18</v>
      </c>
      <c r="P18" s="9">
        <v>817000</v>
      </c>
      <c r="R18" s="9">
        <v>685483304137</v>
      </c>
      <c r="T18" s="9">
        <v>670792388201</v>
      </c>
      <c r="V18" s="9">
        <v>0</v>
      </c>
      <c r="X18" s="9">
        <v>0</v>
      </c>
      <c r="Z18" s="9">
        <v>0</v>
      </c>
      <c r="AB18" s="9">
        <v>0</v>
      </c>
      <c r="AD18" s="9">
        <v>817000</v>
      </c>
      <c r="AF18" s="9">
        <v>821490</v>
      </c>
      <c r="AH18" s="9">
        <v>685483304137</v>
      </c>
      <c r="AJ18" s="9">
        <v>670792388201</v>
      </c>
      <c r="AL18" s="10">
        <v>1.5</v>
      </c>
    </row>
    <row r="19" spans="1:46" ht="21.75" customHeight="1" x14ac:dyDescent="0.2">
      <c r="A19" s="90" t="s">
        <v>148</v>
      </c>
      <c r="B19" s="90"/>
      <c r="D19" s="8" t="s">
        <v>118</v>
      </c>
      <c r="F19" s="8" t="s">
        <v>118</v>
      </c>
      <c r="H19" s="8" t="s">
        <v>149</v>
      </c>
      <c r="J19" s="8" t="s">
        <v>150</v>
      </c>
      <c r="L19" s="10">
        <v>20.5</v>
      </c>
      <c r="N19" s="10">
        <v>20.5</v>
      </c>
      <c r="P19" s="9">
        <v>380000</v>
      </c>
      <c r="R19" s="9">
        <v>293827995418</v>
      </c>
      <c r="T19" s="9">
        <v>311335619156</v>
      </c>
      <c r="V19" s="9">
        <v>0</v>
      </c>
      <c r="X19" s="9">
        <v>0</v>
      </c>
      <c r="Z19" s="9">
        <v>0</v>
      </c>
      <c r="AB19" s="9">
        <v>0</v>
      </c>
      <c r="AD19" s="9">
        <v>380000</v>
      </c>
      <c r="AF19" s="9">
        <v>830700</v>
      </c>
      <c r="AH19" s="9">
        <v>293827995418</v>
      </c>
      <c r="AJ19" s="9">
        <v>315494356612</v>
      </c>
      <c r="AL19" s="10">
        <v>0.7</v>
      </c>
      <c r="AP19" t="s">
        <v>324</v>
      </c>
      <c r="AQ19" s="32">
        <v>1627817344038</v>
      </c>
      <c r="AR19" s="32">
        <v>274128065162</v>
      </c>
      <c r="AS19" s="32">
        <v>1353689278876</v>
      </c>
      <c r="AT19">
        <v>0</v>
      </c>
    </row>
    <row r="20" spans="1:46" ht="21.75" customHeight="1" x14ac:dyDescent="0.2">
      <c r="A20" s="90" t="s">
        <v>151</v>
      </c>
      <c r="B20" s="90"/>
      <c r="D20" s="8" t="s">
        <v>118</v>
      </c>
      <c r="F20" s="8" t="s">
        <v>118</v>
      </c>
      <c r="H20" s="8" t="s">
        <v>152</v>
      </c>
      <c r="J20" s="8" t="s">
        <v>153</v>
      </c>
      <c r="L20" s="10">
        <v>23</v>
      </c>
      <c r="N20" s="10">
        <v>23</v>
      </c>
      <c r="P20" s="9">
        <v>275000</v>
      </c>
      <c r="R20" s="9">
        <v>250788817310</v>
      </c>
      <c r="T20" s="9">
        <v>270527070876</v>
      </c>
      <c r="V20" s="9">
        <v>0</v>
      </c>
      <c r="X20" s="9">
        <v>0</v>
      </c>
      <c r="Z20" s="9">
        <v>0</v>
      </c>
      <c r="AB20" s="9">
        <v>0</v>
      </c>
      <c r="AD20" s="9">
        <v>275000</v>
      </c>
      <c r="AF20" s="9">
        <v>989080</v>
      </c>
      <c r="AH20" s="9">
        <v>250788817310</v>
      </c>
      <c r="AJ20" s="9">
        <v>271849101631</v>
      </c>
      <c r="AL20" s="10">
        <v>0.61</v>
      </c>
      <c r="AP20" t="s">
        <v>325</v>
      </c>
      <c r="AQ20" s="32">
        <v>1744907766959</v>
      </c>
      <c r="AR20" s="32">
        <v>1254927409541</v>
      </c>
      <c r="AS20" s="32">
        <v>489980357418</v>
      </c>
      <c r="AT20">
        <v>0</v>
      </c>
    </row>
    <row r="21" spans="1:46" ht="21.75" customHeight="1" x14ac:dyDescent="0.2">
      <c r="A21" s="90" t="s">
        <v>154</v>
      </c>
      <c r="B21" s="90"/>
      <c r="D21" s="8" t="s">
        <v>118</v>
      </c>
      <c r="F21" s="8" t="s">
        <v>118</v>
      </c>
      <c r="H21" s="8" t="s">
        <v>155</v>
      </c>
      <c r="J21" s="8" t="s">
        <v>156</v>
      </c>
      <c r="L21" s="10">
        <v>23</v>
      </c>
      <c r="N21" s="10">
        <v>23</v>
      </c>
      <c r="P21" s="9">
        <v>130000</v>
      </c>
      <c r="R21" s="9">
        <v>122117643939</v>
      </c>
      <c r="T21" s="9">
        <v>122146156893</v>
      </c>
      <c r="V21" s="9">
        <v>0</v>
      </c>
      <c r="X21" s="9">
        <v>0</v>
      </c>
      <c r="Z21" s="9">
        <v>0</v>
      </c>
      <c r="AB21" s="9">
        <v>0</v>
      </c>
      <c r="AD21" s="9">
        <v>130000</v>
      </c>
      <c r="AF21" s="9">
        <v>948686</v>
      </c>
      <c r="AH21" s="9">
        <v>122117643939</v>
      </c>
      <c r="AJ21" s="9">
        <v>123262119758</v>
      </c>
      <c r="AL21" s="10">
        <v>0.27</v>
      </c>
      <c r="AP21" t="s">
        <v>326</v>
      </c>
      <c r="AQ21" s="32">
        <v>2282047709143</v>
      </c>
      <c r="AR21" s="32">
        <v>306495777457</v>
      </c>
      <c r="AS21" s="32">
        <v>1975551931686</v>
      </c>
      <c r="AT21">
        <v>0</v>
      </c>
    </row>
    <row r="22" spans="1:46" ht="21.75" customHeight="1" x14ac:dyDescent="0.2">
      <c r="A22" s="90" t="s">
        <v>157</v>
      </c>
      <c r="B22" s="90"/>
      <c r="D22" s="8" t="s">
        <v>118</v>
      </c>
      <c r="F22" s="8" t="s">
        <v>118</v>
      </c>
      <c r="H22" s="8" t="s">
        <v>155</v>
      </c>
      <c r="J22" s="8" t="s">
        <v>158</v>
      </c>
      <c r="L22" s="10">
        <v>23</v>
      </c>
      <c r="N22" s="10">
        <v>23</v>
      </c>
      <c r="P22" s="9">
        <v>228899</v>
      </c>
      <c r="R22" s="9">
        <v>199516167452</v>
      </c>
      <c r="T22" s="9">
        <v>205897082551</v>
      </c>
      <c r="V22" s="9">
        <v>0</v>
      </c>
      <c r="X22" s="9">
        <v>0</v>
      </c>
      <c r="Z22" s="9">
        <v>0</v>
      </c>
      <c r="AB22" s="9">
        <v>0</v>
      </c>
      <c r="AD22" s="9">
        <v>228899</v>
      </c>
      <c r="AF22" s="9">
        <v>903820</v>
      </c>
      <c r="AH22" s="9">
        <v>199516167452</v>
      </c>
      <c r="AJ22" s="9">
        <v>206771001280</v>
      </c>
      <c r="AL22" s="10">
        <v>0.46</v>
      </c>
      <c r="AP22" t="s">
        <v>327</v>
      </c>
      <c r="AQ22" s="32">
        <v>4073653235606</v>
      </c>
      <c r="AR22" s="32">
        <v>2670537969611</v>
      </c>
      <c r="AS22" s="32">
        <v>1403115265995</v>
      </c>
      <c r="AT22">
        <v>0</v>
      </c>
    </row>
    <row r="23" spans="1:46" ht="21.75" customHeight="1" x14ac:dyDescent="0.2">
      <c r="A23" s="90" t="s">
        <v>159</v>
      </c>
      <c r="B23" s="90"/>
      <c r="D23" s="8" t="s">
        <v>118</v>
      </c>
      <c r="F23" s="8" t="s">
        <v>118</v>
      </c>
      <c r="H23" s="8" t="s">
        <v>160</v>
      </c>
      <c r="J23" s="8" t="s">
        <v>161</v>
      </c>
      <c r="L23" s="10">
        <v>23</v>
      </c>
      <c r="N23" s="10">
        <v>23</v>
      </c>
      <c r="P23" s="9">
        <v>1686341</v>
      </c>
      <c r="R23" s="9">
        <v>1500040535697</v>
      </c>
      <c r="T23" s="9">
        <v>1579158065597</v>
      </c>
      <c r="V23" s="9">
        <v>0</v>
      </c>
      <c r="X23" s="9">
        <v>0</v>
      </c>
      <c r="Z23" s="9">
        <v>0</v>
      </c>
      <c r="AB23" s="9">
        <v>0</v>
      </c>
      <c r="AD23" s="9">
        <v>1686341</v>
      </c>
      <c r="AF23" s="9">
        <v>936950</v>
      </c>
      <c r="AH23" s="9">
        <v>1500040535697</v>
      </c>
      <c r="AJ23" s="9">
        <v>1579158065597</v>
      </c>
      <c r="AL23" s="10">
        <v>3.52</v>
      </c>
      <c r="AP23" t="s">
        <v>328</v>
      </c>
      <c r="AQ23" s="32">
        <v>76507807819</v>
      </c>
      <c r="AR23" s="32">
        <v>76449500084</v>
      </c>
      <c r="AS23" s="32">
        <v>58307735</v>
      </c>
      <c r="AT23">
        <v>0</v>
      </c>
    </row>
    <row r="24" spans="1:46" ht="21.75" customHeight="1" x14ac:dyDescent="0.2">
      <c r="A24" s="90" t="s">
        <v>162</v>
      </c>
      <c r="B24" s="90"/>
      <c r="D24" s="8" t="s">
        <v>118</v>
      </c>
      <c r="F24" s="8" t="s">
        <v>118</v>
      </c>
      <c r="H24" s="8" t="s">
        <v>163</v>
      </c>
      <c r="J24" s="8" t="s">
        <v>164</v>
      </c>
      <c r="L24" s="10">
        <v>23</v>
      </c>
      <c r="N24" s="10">
        <v>23</v>
      </c>
      <c r="P24" s="9">
        <v>1095000</v>
      </c>
      <c r="R24" s="9">
        <v>989333680443</v>
      </c>
      <c r="T24" s="9">
        <v>933304954336</v>
      </c>
      <c r="V24" s="9">
        <v>0</v>
      </c>
      <c r="X24" s="9">
        <v>0</v>
      </c>
      <c r="Z24" s="9">
        <v>0</v>
      </c>
      <c r="AB24" s="9">
        <v>0</v>
      </c>
      <c r="AD24" s="9">
        <v>1095000</v>
      </c>
      <c r="AF24" s="9">
        <v>858115</v>
      </c>
      <c r="AH24" s="9">
        <v>989333680443</v>
      </c>
      <c r="AJ24" s="9">
        <v>939124997965</v>
      </c>
      <c r="AL24" s="10">
        <v>2.09</v>
      </c>
      <c r="AP24" t="s">
        <v>329</v>
      </c>
      <c r="AQ24" s="32">
        <v>2230419787057</v>
      </c>
      <c r="AR24" s="32">
        <v>2348065260130</v>
      </c>
      <c r="AS24">
        <v>0</v>
      </c>
      <c r="AT24" s="32">
        <v>117645473073</v>
      </c>
    </row>
    <row r="25" spans="1:46" ht="21.75" customHeight="1" x14ac:dyDescent="0.2">
      <c r="A25" s="90" t="s">
        <v>165</v>
      </c>
      <c r="B25" s="90"/>
      <c r="D25" s="8" t="s">
        <v>118</v>
      </c>
      <c r="F25" s="8" t="s">
        <v>118</v>
      </c>
      <c r="H25" s="8" t="s">
        <v>166</v>
      </c>
      <c r="J25" s="8" t="s">
        <v>167</v>
      </c>
      <c r="L25" s="10">
        <v>23</v>
      </c>
      <c r="N25" s="10">
        <v>23</v>
      </c>
      <c r="P25" s="9">
        <v>2940000</v>
      </c>
      <c r="R25" s="9">
        <v>2366791800000</v>
      </c>
      <c r="T25" s="9">
        <v>2437512661413</v>
      </c>
      <c r="V25" s="9">
        <v>0</v>
      </c>
      <c r="X25" s="9">
        <v>0</v>
      </c>
      <c r="Z25" s="9">
        <v>0</v>
      </c>
      <c r="AB25" s="9">
        <v>0</v>
      </c>
      <c r="AD25" s="9">
        <v>2940000</v>
      </c>
      <c r="AF25" s="9">
        <v>833727</v>
      </c>
      <c r="AH25" s="9">
        <v>2366791800000</v>
      </c>
      <c r="AJ25" s="9">
        <v>2449824563174</v>
      </c>
      <c r="AL25" s="10">
        <v>5.46</v>
      </c>
      <c r="AP25" t="s">
        <v>330</v>
      </c>
      <c r="AQ25" s="32">
        <v>81800294691</v>
      </c>
      <c r="AR25" s="32">
        <v>81149185341</v>
      </c>
      <c r="AS25" s="32">
        <v>651109350</v>
      </c>
      <c r="AT25">
        <v>0</v>
      </c>
    </row>
    <row r="26" spans="1:46" ht="21.75" customHeight="1" x14ac:dyDescent="0.2">
      <c r="A26" s="90" t="s">
        <v>168</v>
      </c>
      <c r="B26" s="90"/>
      <c r="D26" s="8" t="s">
        <v>118</v>
      </c>
      <c r="F26" s="8" t="s">
        <v>118</v>
      </c>
      <c r="H26" s="8" t="s">
        <v>169</v>
      </c>
      <c r="J26" s="8" t="s">
        <v>170</v>
      </c>
      <c r="L26" s="10">
        <v>23</v>
      </c>
      <c r="N26" s="10">
        <v>23</v>
      </c>
      <c r="P26" s="9">
        <v>1300000</v>
      </c>
      <c r="R26" s="9">
        <v>1236586000000</v>
      </c>
      <c r="T26" s="9">
        <v>1148376330651</v>
      </c>
      <c r="V26" s="9">
        <v>0</v>
      </c>
      <c r="X26" s="9">
        <v>0</v>
      </c>
      <c r="Z26" s="9">
        <v>0</v>
      </c>
      <c r="AB26" s="9">
        <v>0</v>
      </c>
      <c r="AD26" s="9">
        <v>1300000</v>
      </c>
      <c r="AF26" s="9">
        <v>889572</v>
      </c>
      <c r="AH26" s="9">
        <v>1236586000000</v>
      </c>
      <c r="AJ26" s="9">
        <v>1155814783792</v>
      </c>
      <c r="AL26" s="10">
        <v>2.58</v>
      </c>
      <c r="AP26" t="s">
        <v>331</v>
      </c>
      <c r="AQ26" s="32">
        <v>31198574114051</v>
      </c>
      <c r="AR26" s="32">
        <v>9562781434512</v>
      </c>
      <c r="AS26" s="32">
        <v>21635792679539</v>
      </c>
      <c r="AT26">
        <v>0</v>
      </c>
    </row>
    <row r="27" spans="1:46" ht="21.75" customHeight="1" x14ac:dyDescent="0.2">
      <c r="A27" s="90" t="s">
        <v>171</v>
      </c>
      <c r="B27" s="90"/>
      <c r="D27" s="8" t="s">
        <v>118</v>
      </c>
      <c r="F27" s="8" t="s">
        <v>118</v>
      </c>
      <c r="H27" s="8" t="s">
        <v>172</v>
      </c>
      <c r="J27" s="8" t="s">
        <v>173</v>
      </c>
      <c r="L27" s="10">
        <v>23</v>
      </c>
      <c r="N27" s="10">
        <v>23</v>
      </c>
      <c r="P27" s="9">
        <v>1068750</v>
      </c>
      <c r="R27" s="9">
        <v>1000136250000</v>
      </c>
      <c r="T27" s="9">
        <v>874624145635</v>
      </c>
      <c r="V27" s="9">
        <v>0</v>
      </c>
      <c r="X27" s="9">
        <v>0</v>
      </c>
      <c r="Z27" s="9">
        <v>0</v>
      </c>
      <c r="AB27" s="9">
        <v>0</v>
      </c>
      <c r="AD27" s="9">
        <v>1068750</v>
      </c>
      <c r="AF27" s="9">
        <v>824441</v>
      </c>
      <c r="AH27" s="9">
        <v>1000136250000</v>
      </c>
      <c r="AJ27" s="9">
        <v>880642209032</v>
      </c>
      <c r="AL27" s="10">
        <v>1.96</v>
      </c>
    </row>
    <row r="28" spans="1:46" ht="21.75" customHeight="1" x14ac:dyDescent="0.2">
      <c r="A28" s="90" t="s">
        <v>174</v>
      </c>
      <c r="B28" s="90"/>
      <c r="D28" s="8" t="s">
        <v>118</v>
      </c>
      <c r="F28" s="8" t="s">
        <v>118</v>
      </c>
      <c r="H28" s="8" t="s">
        <v>175</v>
      </c>
      <c r="J28" s="8" t="s">
        <v>176</v>
      </c>
      <c r="L28" s="10">
        <v>23</v>
      </c>
      <c r="N28" s="10">
        <v>23</v>
      </c>
      <c r="P28" s="9">
        <v>0</v>
      </c>
      <c r="R28" s="9">
        <v>0</v>
      </c>
      <c r="T28" s="9">
        <v>0</v>
      </c>
      <c r="V28" s="9">
        <v>4000000</v>
      </c>
      <c r="X28" s="9">
        <v>3032120000000</v>
      </c>
      <c r="Z28" s="9">
        <v>0</v>
      </c>
      <c r="AB28" s="9">
        <v>0</v>
      </c>
      <c r="AD28" s="9">
        <v>4000000</v>
      </c>
      <c r="AF28" s="9">
        <v>758629</v>
      </c>
      <c r="AH28" s="9">
        <v>3032120000000</v>
      </c>
      <c r="AJ28" s="9">
        <v>3032865981925</v>
      </c>
      <c r="AL28" s="10">
        <v>6.76</v>
      </c>
      <c r="AS28" s="32">
        <f>AS26-AT24</f>
        <v>21518147206466</v>
      </c>
    </row>
    <row r="29" spans="1:46" ht="21.75" customHeight="1" x14ac:dyDescent="0.2">
      <c r="A29" s="90" t="s">
        <v>177</v>
      </c>
      <c r="B29" s="90"/>
      <c r="D29" s="8" t="s">
        <v>118</v>
      </c>
      <c r="F29" s="8" t="s">
        <v>118</v>
      </c>
      <c r="H29" s="8" t="s">
        <v>178</v>
      </c>
      <c r="J29" s="8" t="s">
        <v>179</v>
      </c>
      <c r="L29" s="10">
        <v>23</v>
      </c>
      <c r="N29" s="10">
        <v>23</v>
      </c>
      <c r="P29" s="9">
        <v>0</v>
      </c>
      <c r="R29" s="9">
        <v>0</v>
      </c>
      <c r="T29" s="9">
        <v>0</v>
      </c>
      <c r="V29" s="9">
        <v>2000000</v>
      </c>
      <c r="X29" s="9">
        <v>2000000000000</v>
      </c>
      <c r="Z29" s="9">
        <v>0</v>
      </c>
      <c r="AB29" s="9">
        <v>0</v>
      </c>
      <c r="AD29" s="9">
        <v>2000000</v>
      </c>
      <c r="AF29" s="9">
        <v>992566</v>
      </c>
      <c r="AH29" s="9">
        <v>2000000000000</v>
      </c>
      <c r="AJ29" s="9">
        <v>1984052584475</v>
      </c>
      <c r="AL29" s="10">
        <v>4.42</v>
      </c>
    </row>
    <row r="30" spans="1:46" ht="21.75" customHeight="1" x14ac:dyDescent="0.2">
      <c r="A30" s="92" t="s">
        <v>180</v>
      </c>
      <c r="B30" s="92"/>
      <c r="D30" s="35" t="s">
        <v>118</v>
      </c>
      <c r="F30" s="35" t="s">
        <v>118</v>
      </c>
      <c r="H30" s="35" t="s">
        <v>181</v>
      </c>
      <c r="J30" s="35" t="s">
        <v>182</v>
      </c>
      <c r="L30" s="36">
        <v>23</v>
      </c>
      <c r="N30" s="36">
        <v>23</v>
      </c>
      <c r="P30" s="25">
        <v>0</v>
      </c>
      <c r="R30" s="13">
        <v>0</v>
      </c>
      <c r="T30" s="13">
        <v>0</v>
      </c>
      <c r="V30" s="25">
        <v>1265000</v>
      </c>
      <c r="X30" s="13">
        <v>1000790900967</v>
      </c>
      <c r="Z30" s="25">
        <v>0</v>
      </c>
      <c r="AB30" s="13">
        <v>0</v>
      </c>
      <c r="AD30" s="25">
        <v>1265000</v>
      </c>
      <c r="AF30" s="25">
        <v>794559</v>
      </c>
      <c r="AH30" s="13">
        <v>1000790900967</v>
      </c>
      <c r="AJ30" s="13">
        <v>1004570602557</v>
      </c>
      <c r="AL30" s="14">
        <v>2.2400000000000002</v>
      </c>
    </row>
    <row r="31" spans="1:46" ht="21.75" customHeight="1" x14ac:dyDescent="0.2">
      <c r="A31" s="94" t="s">
        <v>76</v>
      </c>
      <c r="B31" s="94"/>
      <c r="D31" s="25"/>
      <c r="E31" s="37"/>
      <c r="F31" s="25"/>
      <c r="G31" s="37"/>
      <c r="H31" s="25"/>
      <c r="I31" s="37"/>
      <c r="J31" s="25"/>
      <c r="K31" s="37"/>
      <c r="L31" s="25"/>
      <c r="M31" s="37"/>
      <c r="N31" s="25"/>
      <c r="P31" s="25"/>
      <c r="R31" s="16">
        <v>21251999820793</v>
      </c>
      <c r="T31" s="16">
        <v>21139722030213</v>
      </c>
      <c r="V31" s="25"/>
      <c r="X31" s="16">
        <v>6032910900967</v>
      </c>
      <c r="Z31" s="25"/>
      <c r="AB31" s="16">
        <v>5655000000000</v>
      </c>
      <c r="AD31" s="25"/>
      <c r="AF31" s="25"/>
      <c r="AH31" s="16">
        <v>21635792679539</v>
      </c>
      <c r="AJ31" s="16">
        <v>21518147206466</v>
      </c>
      <c r="AL31" s="17">
        <v>47.96</v>
      </c>
    </row>
  </sheetData>
  <mergeCells count="34">
    <mergeCell ref="A31:B31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3"/>
  <sheetViews>
    <sheetView rightToLeft="1" view="pageBreakPreview" topLeftCell="A4" zoomScale="115" zoomScaleNormal="100" zoomScaleSheetLayoutView="115" workbookViewId="0">
      <selection activeCell="M23" sqref="M2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21.75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ht="14.45" customHeight="1" x14ac:dyDescent="0.2">
      <c r="A4" s="85" t="s">
        <v>183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</row>
    <row r="5" spans="1:13" ht="14.45" customHeight="1" x14ac:dyDescent="0.2">
      <c r="A5" s="85" t="s">
        <v>184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ht="14.45" customHeight="1" x14ac:dyDescent="0.2"/>
    <row r="7" spans="1:13" ht="14.45" customHeight="1" x14ac:dyDescent="0.2">
      <c r="C7" s="86" t="s">
        <v>9</v>
      </c>
      <c r="D7" s="86"/>
      <c r="E7" s="86"/>
      <c r="F7" s="86"/>
      <c r="G7" s="86"/>
      <c r="H7" s="86"/>
      <c r="I7" s="86"/>
      <c r="J7" s="86"/>
      <c r="K7" s="86"/>
      <c r="L7" s="86"/>
      <c r="M7" s="86"/>
    </row>
    <row r="8" spans="1:13" ht="14.45" customHeight="1" x14ac:dyDescent="0.2">
      <c r="A8" s="2" t="s">
        <v>185</v>
      </c>
      <c r="C8" s="4" t="s">
        <v>13</v>
      </c>
      <c r="D8" s="3"/>
      <c r="E8" s="4" t="s">
        <v>186</v>
      </c>
      <c r="F8" s="3"/>
      <c r="G8" s="4" t="s">
        <v>187</v>
      </c>
      <c r="H8" s="3"/>
      <c r="I8" s="4" t="s">
        <v>188</v>
      </c>
      <c r="J8" s="3"/>
      <c r="K8" s="4" t="s">
        <v>189</v>
      </c>
      <c r="L8" s="3"/>
      <c r="M8" s="4" t="s">
        <v>190</v>
      </c>
    </row>
    <row r="9" spans="1:13" ht="21.75" customHeight="1" x14ac:dyDescent="0.2">
      <c r="A9" s="5" t="s">
        <v>139</v>
      </c>
      <c r="C9" s="6">
        <v>810000</v>
      </c>
      <c r="E9" s="6">
        <v>1000000</v>
      </c>
      <c r="G9" s="6">
        <v>900000</v>
      </c>
      <c r="I9" s="7" t="s">
        <v>191</v>
      </c>
      <c r="K9" s="6">
        <v>728603606250</v>
      </c>
      <c r="M9" s="5" t="s">
        <v>332</v>
      </c>
    </row>
    <row r="10" spans="1:13" ht="21.75" customHeight="1" x14ac:dyDescent="0.2">
      <c r="A10" s="8" t="s">
        <v>136</v>
      </c>
      <c r="C10" s="9">
        <v>250000</v>
      </c>
      <c r="E10" s="9">
        <v>1000000</v>
      </c>
      <c r="G10" s="9">
        <v>1000000</v>
      </c>
      <c r="I10" s="10" t="s">
        <v>192</v>
      </c>
      <c r="K10" s="9">
        <v>249864062500</v>
      </c>
      <c r="M10" s="8" t="s">
        <v>333</v>
      </c>
    </row>
    <row r="11" spans="1:13" ht="21.75" customHeight="1" x14ac:dyDescent="0.2">
      <c r="A11" s="8" t="s">
        <v>154</v>
      </c>
      <c r="C11" s="9">
        <v>130000</v>
      </c>
      <c r="E11" s="9">
        <v>943390</v>
      </c>
      <c r="G11" s="9">
        <v>948686</v>
      </c>
      <c r="I11" s="10" t="s">
        <v>193</v>
      </c>
      <c r="K11" s="9">
        <v>123262119758</v>
      </c>
      <c r="M11" s="8" t="s">
        <v>332</v>
      </c>
    </row>
    <row r="12" spans="1:13" ht="21.75" customHeight="1" x14ac:dyDescent="0.2">
      <c r="A12" s="8" t="s">
        <v>162</v>
      </c>
      <c r="C12" s="9">
        <v>1095000</v>
      </c>
      <c r="E12" s="9">
        <v>834980</v>
      </c>
      <c r="G12" s="9">
        <v>858115</v>
      </c>
      <c r="I12" s="10" t="s">
        <v>194</v>
      </c>
      <c r="K12" s="9">
        <v>939124997965</v>
      </c>
      <c r="M12" s="8" t="s">
        <v>332</v>
      </c>
    </row>
    <row r="13" spans="1:13" ht="21.75" customHeight="1" x14ac:dyDescent="0.2">
      <c r="A13" s="8" t="s">
        <v>124</v>
      </c>
      <c r="C13" s="9">
        <v>1700000</v>
      </c>
      <c r="E13" s="9">
        <v>1000000</v>
      </c>
      <c r="G13" s="9">
        <v>900000</v>
      </c>
      <c r="I13" s="10" t="s">
        <v>191</v>
      </c>
      <c r="K13" s="9">
        <v>1529168062500</v>
      </c>
      <c r="M13" s="8" t="s">
        <v>332</v>
      </c>
    </row>
    <row r="14" spans="1:13" ht="21.75" customHeight="1" x14ac:dyDescent="0.2">
      <c r="A14" s="8" t="s">
        <v>165</v>
      </c>
      <c r="C14" s="9">
        <v>2940000</v>
      </c>
      <c r="E14" s="9">
        <v>806100</v>
      </c>
      <c r="G14" s="9">
        <v>833727</v>
      </c>
      <c r="I14" s="10" t="s">
        <v>195</v>
      </c>
      <c r="K14" s="9">
        <v>2449824563174</v>
      </c>
      <c r="M14" s="8" t="s">
        <v>332</v>
      </c>
    </row>
    <row r="15" spans="1:13" ht="21.75" customHeight="1" x14ac:dyDescent="0.2">
      <c r="A15" s="8" t="s">
        <v>168</v>
      </c>
      <c r="C15" s="9">
        <v>1300000</v>
      </c>
      <c r="E15" s="9">
        <v>905000</v>
      </c>
      <c r="G15" s="9">
        <v>889572</v>
      </c>
      <c r="I15" s="10" t="s">
        <v>196</v>
      </c>
      <c r="K15" s="9">
        <v>1155814783792</v>
      </c>
      <c r="M15" s="8" t="s">
        <v>332</v>
      </c>
    </row>
    <row r="16" spans="1:13" ht="21.75" customHeight="1" x14ac:dyDescent="0.2">
      <c r="A16" s="8" t="s">
        <v>171</v>
      </c>
      <c r="C16" s="9">
        <v>1068750</v>
      </c>
      <c r="E16" s="9">
        <v>861000</v>
      </c>
      <c r="G16" s="9">
        <v>824441</v>
      </c>
      <c r="I16" s="10" t="s">
        <v>197</v>
      </c>
      <c r="K16" s="9">
        <v>880642209032</v>
      </c>
      <c r="M16" s="8" t="s">
        <v>332</v>
      </c>
    </row>
    <row r="17" spans="1:13" ht="21.75" customHeight="1" x14ac:dyDescent="0.2">
      <c r="A17" s="8" t="s">
        <v>180</v>
      </c>
      <c r="C17" s="9">
        <v>1265000</v>
      </c>
      <c r="E17" s="9">
        <v>791000</v>
      </c>
      <c r="G17" s="9">
        <v>794559</v>
      </c>
      <c r="I17" s="10" t="s">
        <v>198</v>
      </c>
      <c r="K17" s="9">
        <v>1004570602557</v>
      </c>
      <c r="M17" s="8" t="s">
        <v>332</v>
      </c>
    </row>
    <row r="18" spans="1:13" ht="21.75" customHeight="1" x14ac:dyDescent="0.2">
      <c r="A18" s="8" t="s">
        <v>130</v>
      </c>
      <c r="C18" s="9">
        <v>1000000</v>
      </c>
      <c r="E18" s="9">
        <v>1000000</v>
      </c>
      <c r="G18" s="9">
        <v>1000000</v>
      </c>
      <c r="I18" s="10" t="s">
        <v>192</v>
      </c>
      <c r="K18" s="9">
        <v>999456250000</v>
      </c>
      <c r="M18" s="8" t="s">
        <v>333</v>
      </c>
    </row>
    <row r="19" spans="1:13" ht="21.75" customHeight="1" x14ac:dyDescent="0.2">
      <c r="A19" s="8" t="s">
        <v>127</v>
      </c>
      <c r="C19" s="9">
        <v>1000000</v>
      </c>
      <c r="E19" s="9">
        <v>1000000</v>
      </c>
      <c r="G19" s="9">
        <v>1000000</v>
      </c>
      <c r="I19" s="10" t="s">
        <v>192</v>
      </c>
      <c r="K19" s="9">
        <v>999456250000</v>
      </c>
      <c r="M19" s="8" t="s">
        <v>333</v>
      </c>
    </row>
    <row r="20" spans="1:13" ht="21.75" customHeight="1" x14ac:dyDescent="0.2">
      <c r="A20" s="8" t="s">
        <v>133</v>
      </c>
      <c r="C20" s="9">
        <v>1400000</v>
      </c>
      <c r="E20" s="9">
        <v>1000000</v>
      </c>
      <c r="G20" s="9">
        <v>1000000</v>
      </c>
      <c r="I20" s="10" t="s">
        <v>192</v>
      </c>
      <c r="K20" s="9">
        <v>1399238750000</v>
      </c>
      <c r="M20" s="8" t="s">
        <v>333</v>
      </c>
    </row>
    <row r="21" spans="1:13" ht="21.75" customHeight="1" x14ac:dyDescent="0.2">
      <c r="A21" s="8" t="s">
        <v>174</v>
      </c>
      <c r="C21" s="9">
        <v>4000000</v>
      </c>
      <c r="E21" s="9">
        <v>759800</v>
      </c>
      <c r="G21" s="9">
        <v>758629</v>
      </c>
      <c r="I21" s="10" t="s">
        <v>199</v>
      </c>
      <c r="K21" s="9">
        <v>3032865981925</v>
      </c>
      <c r="M21" s="8" t="s">
        <v>332</v>
      </c>
    </row>
    <row r="22" spans="1:13" ht="21.75" customHeight="1" x14ac:dyDescent="0.2">
      <c r="A22" s="11" t="s">
        <v>177</v>
      </c>
      <c r="C22" s="25">
        <v>2000000</v>
      </c>
      <c r="E22" s="25">
        <v>1000000</v>
      </c>
      <c r="G22" s="25">
        <v>992566</v>
      </c>
      <c r="I22" s="36" t="s">
        <v>200</v>
      </c>
      <c r="K22" s="13">
        <v>1984052584475</v>
      </c>
      <c r="M22" s="35" t="s">
        <v>332</v>
      </c>
    </row>
    <row r="23" spans="1:13" ht="21.75" customHeight="1" x14ac:dyDescent="0.2">
      <c r="A23" s="15" t="s">
        <v>76</v>
      </c>
      <c r="C23" s="25"/>
      <c r="E23" s="25"/>
      <c r="G23" s="25"/>
      <c r="I23" s="25"/>
      <c r="K23" s="16">
        <v>17475944823928</v>
      </c>
      <c r="M23" s="25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2"/>
  <sheetViews>
    <sheetView rightToLeft="1" view="pageBreakPreview" zoomScaleNormal="100" zoomScaleSheetLayoutView="100" workbookViewId="0">
      <selection activeCell="N9" sqref="N9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9" bestFit="1" customWidth="1"/>
    <col min="5" max="5" width="1.28515625" customWidth="1"/>
    <col min="6" max="6" width="18.5703125" bestFit="1" customWidth="1"/>
    <col min="7" max="7" width="1.28515625" customWidth="1"/>
    <col min="8" max="8" width="18.85546875" bestFit="1" customWidth="1"/>
    <col min="9" max="9" width="1.28515625" customWidth="1"/>
    <col min="10" max="10" width="18.5703125" bestFit="1" customWidth="1"/>
    <col min="11" max="11" width="1.28515625" customWidth="1"/>
    <col min="12" max="12" width="18.28515625" bestFit="1" customWidth="1"/>
    <col min="13" max="13" width="0.28515625" customWidth="1"/>
    <col min="14" max="14" width="17.5703125" bestFit="1" customWidth="1"/>
  </cols>
  <sheetData>
    <row r="1" spans="1:14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4" ht="21.75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4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4" ht="14.45" customHeight="1" x14ac:dyDescent="0.2"/>
    <row r="5" spans="1:14" ht="14.45" customHeight="1" x14ac:dyDescent="0.2">
      <c r="A5" s="1" t="s">
        <v>201</v>
      </c>
      <c r="B5" s="85" t="s">
        <v>202</v>
      </c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4" ht="14.45" customHeight="1" x14ac:dyDescent="0.2">
      <c r="D6" s="2" t="s">
        <v>7</v>
      </c>
      <c r="F6" s="86" t="s">
        <v>8</v>
      </c>
      <c r="G6" s="86"/>
      <c r="H6" s="86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14.45" customHeight="1" x14ac:dyDescent="0.2">
      <c r="A8" s="86" t="s">
        <v>203</v>
      </c>
      <c r="B8" s="86"/>
      <c r="D8" s="2" t="s">
        <v>204</v>
      </c>
      <c r="F8" s="2" t="s">
        <v>205</v>
      </c>
      <c r="H8" s="2" t="s">
        <v>206</v>
      </c>
      <c r="J8" s="2" t="s">
        <v>204</v>
      </c>
      <c r="L8" s="38" t="s">
        <v>18</v>
      </c>
    </row>
    <row r="9" spans="1:14" ht="21.75" customHeight="1" x14ac:dyDescent="0.2">
      <c r="A9" s="88" t="s">
        <v>334</v>
      </c>
      <c r="B9" s="88"/>
      <c r="D9" s="6">
        <v>68469217</v>
      </c>
      <c r="F9" s="6">
        <v>5582534479</v>
      </c>
      <c r="H9" s="6">
        <v>5500350000</v>
      </c>
      <c r="J9" s="6">
        <v>150653696</v>
      </c>
      <c r="L9" s="40">
        <f>J9/$N$9</f>
        <v>3.3601902725249867E-6</v>
      </c>
      <c r="N9" s="32">
        <v>44834870582133</v>
      </c>
    </row>
    <row r="10" spans="1:14" ht="21.75" customHeight="1" x14ac:dyDescent="0.2">
      <c r="A10" s="90" t="s">
        <v>335</v>
      </c>
      <c r="B10" s="90"/>
      <c r="D10" s="9">
        <v>2109206008208</v>
      </c>
      <c r="F10" s="9">
        <v>7913191896494</v>
      </c>
      <c r="H10" s="9">
        <v>8615405475000</v>
      </c>
      <c r="J10" s="9">
        <v>1406992429702</v>
      </c>
      <c r="L10" s="40">
        <f t="shared" ref="L10:L21" si="0">J10/$N$9</f>
        <v>3.1381654757417679E-2</v>
      </c>
    </row>
    <row r="11" spans="1:14" ht="21.75" customHeight="1" x14ac:dyDescent="0.2">
      <c r="A11" s="90" t="s">
        <v>336</v>
      </c>
      <c r="B11" s="90"/>
      <c r="D11" s="9">
        <v>1726111080485</v>
      </c>
      <c r="F11" s="9">
        <v>254140720265</v>
      </c>
      <c r="H11" s="9">
        <v>255000725000</v>
      </c>
      <c r="J11" s="9">
        <v>1725251075750</v>
      </c>
      <c r="L11" s="40">
        <f t="shared" si="0"/>
        <v>3.8480117224594469E-2</v>
      </c>
    </row>
    <row r="12" spans="1:14" ht="21.75" customHeight="1" x14ac:dyDescent="0.2">
      <c r="A12" s="90" t="s">
        <v>337</v>
      </c>
      <c r="B12" s="90"/>
      <c r="D12" s="9">
        <v>46855962</v>
      </c>
      <c r="F12" s="9">
        <v>198977</v>
      </c>
      <c r="H12" s="9">
        <v>0</v>
      </c>
      <c r="J12" s="9">
        <v>47054939</v>
      </c>
      <c r="L12" s="40">
        <f t="shared" si="0"/>
        <v>1.0495165568460838E-6</v>
      </c>
    </row>
    <row r="13" spans="1:14" ht="21.75" customHeight="1" x14ac:dyDescent="0.2">
      <c r="A13" s="90" t="s">
        <v>338</v>
      </c>
      <c r="B13" s="90"/>
      <c r="D13" s="9">
        <v>5454786952994</v>
      </c>
      <c r="F13" s="9">
        <v>21056324508669</v>
      </c>
      <c r="H13" s="9">
        <v>19412157557638</v>
      </c>
      <c r="J13" s="9">
        <v>7098953904025</v>
      </c>
      <c r="L13" s="40">
        <f t="shared" si="0"/>
        <v>0.15833555025034424</v>
      </c>
    </row>
    <row r="14" spans="1:14" ht="21.75" customHeight="1" x14ac:dyDescent="0.2">
      <c r="A14" s="90" t="s">
        <v>339</v>
      </c>
      <c r="B14" s="90"/>
      <c r="D14" s="9">
        <v>50855334</v>
      </c>
      <c r="F14" s="9">
        <v>8534547639906</v>
      </c>
      <c r="H14" s="9">
        <v>8530096338653</v>
      </c>
      <c r="J14" s="9">
        <v>4502156587</v>
      </c>
      <c r="L14" s="40">
        <f t="shared" si="0"/>
        <v>1.0041640643865581E-4</v>
      </c>
    </row>
    <row r="15" spans="1:14" ht="21.75" customHeight="1" x14ac:dyDescent="0.2">
      <c r="A15" s="90" t="s">
        <v>20</v>
      </c>
      <c r="B15" s="90"/>
      <c r="D15" s="9">
        <v>2055152304883</v>
      </c>
      <c r="F15" s="9">
        <v>2870437243250</v>
      </c>
      <c r="H15" s="9">
        <v>4924421800571</v>
      </c>
      <c r="J15" s="9">
        <v>1167747562</v>
      </c>
      <c r="L15" s="40">
        <f t="shared" si="0"/>
        <v>2.6045520971468028E-5</v>
      </c>
    </row>
    <row r="16" spans="1:14" ht="21.75" customHeight="1" x14ac:dyDescent="0.2">
      <c r="A16" s="90" t="s">
        <v>340</v>
      </c>
      <c r="B16" s="90"/>
      <c r="D16" s="9">
        <v>288081214</v>
      </c>
      <c r="F16" s="9">
        <v>1218195</v>
      </c>
      <c r="H16" s="9">
        <v>0</v>
      </c>
      <c r="J16" s="9">
        <v>289299409</v>
      </c>
      <c r="L16" s="40">
        <f t="shared" si="0"/>
        <v>6.4525536762737483E-6</v>
      </c>
    </row>
    <row r="17" spans="1:12" ht="21.75" customHeight="1" x14ac:dyDescent="0.2">
      <c r="A17" s="90" t="s">
        <v>341</v>
      </c>
      <c r="B17" s="90"/>
      <c r="D17" s="9">
        <v>73983329773</v>
      </c>
      <c r="F17" s="9">
        <v>448722366148</v>
      </c>
      <c r="H17" s="9">
        <v>521509175000</v>
      </c>
      <c r="J17" s="9">
        <v>1196520921</v>
      </c>
      <c r="L17" s="40">
        <f t="shared" si="0"/>
        <v>2.6687283925758041E-5</v>
      </c>
    </row>
    <row r="18" spans="1:12" ht="21.75" customHeight="1" x14ac:dyDescent="0.2">
      <c r="A18" s="90" t="s">
        <v>342</v>
      </c>
      <c r="B18" s="90"/>
      <c r="D18" s="9">
        <v>3000171046585</v>
      </c>
      <c r="F18" s="9">
        <v>85999986726</v>
      </c>
      <c r="H18" s="9">
        <v>86081505000</v>
      </c>
      <c r="J18" s="9">
        <v>3000089528311</v>
      </c>
      <c r="L18" s="40">
        <f t="shared" si="0"/>
        <v>6.6914200695976936E-2</v>
      </c>
    </row>
    <row r="19" spans="1:12" ht="21.75" customHeight="1" x14ac:dyDescent="0.2">
      <c r="A19" s="90" t="s">
        <v>343</v>
      </c>
      <c r="B19" s="90"/>
      <c r="D19" s="9">
        <v>4512895</v>
      </c>
      <c r="F19" s="9">
        <v>19083</v>
      </c>
      <c r="H19" s="9">
        <v>0</v>
      </c>
      <c r="J19" s="9">
        <v>4531978</v>
      </c>
      <c r="L19" s="40">
        <f t="shared" si="0"/>
        <v>1.0108154526057724E-7</v>
      </c>
    </row>
    <row r="20" spans="1:12" ht="21.75" customHeight="1" x14ac:dyDescent="0.2">
      <c r="A20" s="90" t="s">
        <v>344</v>
      </c>
      <c r="B20" s="90"/>
      <c r="D20" s="9">
        <v>853085892899</v>
      </c>
      <c r="F20" s="9">
        <v>5087316197517</v>
      </c>
      <c r="H20" s="9">
        <v>2556304500000</v>
      </c>
      <c r="J20" s="9">
        <v>3384097590416</v>
      </c>
      <c r="L20" s="40">
        <f t="shared" si="0"/>
        <v>7.5479142606571625E-2</v>
      </c>
    </row>
    <row r="21" spans="1:12" ht="21.75" customHeight="1" thickBot="1" x14ac:dyDescent="0.25">
      <c r="A21" s="94" t="s">
        <v>76</v>
      </c>
      <c r="B21" s="94"/>
      <c r="D21" s="16">
        <f>SUM(D9:D20)</f>
        <v>15272955390449</v>
      </c>
      <c r="F21" s="16">
        <f>SUM(F9:F20)</f>
        <v>46256264529709</v>
      </c>
      <c r="H21" s="16">
        <f>SUM(H9:H20)</f>
        <v>44906477426862</v>
      </c>
      <c r="J21" s="16">
        <f>SUM(J9:J20)</f>
        <v>16622742493296</v>
      </c>
      <c r="L21" s="42">
        <f t="shared" si="0"/>
        <v>0.37075477808829171</v>
      </c>
    </row>
    <row r="22" spans="1:12" ht="13.5" thickTop="1" x14ac:dyDescent="0.2"/>
  </sheetData>
  <autoFilter ref="A8:L21" xr:uid="{00000000-0001-0000-0600-000000000000}">
    <filterColumn colId="0" showButton="0"/>
  </autoFilter>
  <mergeCells count="19">
    <mergeCell ref="A21:B21"/>
    <mergeCell ref="A20:B20"/>
    <mergeCell ref="A18:B18"/>
    <mergeCell ref="A19:B19"/>
    <mergeCell ref="A17:B17"/>
    <mergeCell ref="A12:B12"/>
    <mergeCell ref="A13:B13"/>
    <mergeCell ref="A14:B14"/>
    <mergeCell ref="A15:B15"/>
    <mergeCell ref="A16:B16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9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4"/>
  <sheetViews>
    <sheetView rightToLeft="1" view="pageBreakPreview" zoomScale="115" zoomScaleNormal="100" zoomScaleSheetLayoutView="115" workbookViewId="0">
      <selection activeCell="B24" sqref="B24"/>
    </sheetView>
  </sheetViews>
  <sheetFormatPr defaultRowHeight="12.75" x14ac:dyDescent="0.2"/>
  <cols>
    <col min="1" max="1" width="2.5703125" customWidth="1"/>
    <col min="2" max="2" width="50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9" bestFit="1" customWidth="1"/>
  </cols>
  <sheetData>
    <row r="1" spans="1:12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</row>
    <row r="2" spans="1:12" ht="21.75" customHeight="1" x14ac:dyDescent="0.2">
      <c r="A2" s="83" t="s">
        <v>207</v>
      </c>
      <c r="B2" s="83"/>
      <c r="C2" s="83"/>
      <c r="D2" s="83"/>
      <c r="E2" s="83"/>
      <c r="F2" s="83"/>
      <c r="G2" s="83"/>
      <c r="H2" s="83"/>
      <c r="I2" s="83"/>
      <c r="J2" s="83"/>
    </row>
    <row r="3" spans="1:12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</row>
    <row r="4" spans="1:12" ht="14.45" customHeight="1" x14ac:dyDescent="0.2"/>
    <row r="5" spans="1:12" ht="29.1" customHeight="1" x14ac:dyDescent="0.2">
      <c r="A5" s="1" t="s">
        <v>208</v>
      </c>
      <c r="B5" s="85" t="s">
        <v>209</v>
      </c>
      <c r="C5" s="85"/>
      <c r="D5" s="85"/>
      <c r="E5" s="85"/>
      <c r="F5" s="85"/>
      <c r="G5" s="85"/>
      <c r="H5" s="85"/>
      <c r="I5" s="85"/>
      <c r="J5" s="85"/>
    </row>
    <row r="6" spans="1:12" ht="14.45" customHeight="1" x14ac:dyDescent="0.2"/>
    <row r="7" spans="1:12" ht="14.45" customHeight="1" x14ac:dyDescent="0.2">
      <c r="A7" s="86" t="s">
        <v>210</v>
      </c>
      <c r="B7" s="86"/>
      <c r="D7" s="2" t="s">
        <v>211</v>
      </c>
      <c r="F7" s="2" t="s">
        <v>204</v>
      </c>
      <c r="H7" s="2" t="s">
        <v>212</v>
      </c>
      <c r="J7" s="2" t="s">
        <v>213</v>
      </c>
    </row>
    <row r="8" spans="1:12" ht="21.75" customHeight="1" x14ac:dyDescent="0.2">
      <c r="A8" s="88" t="s">
        <v>214</v>
      </c>
      <c r="B8" s="88"/>
      <c r="D8" s="5" t="s">
        <v>215</v>
      </c>
      <c r="F8" s="6">
        <f>'درآمد سرمایه گذاری در سهام'!U74</f>
        <v>128784878084</v>
      </c>
      <c r="H8" s="43">
        <f>F8/$F$13</f>
        <v>6.0973127457976941E-3</v>
      </c>
      <c r="J8" s="40">
        <f>F8/$L$8</f>
        <v>2.8724266717371021E-3</v>
      </c>
      <c r="L8" s="9">
        <v>44834870582133</v>
      </c>
    </row>
    <row r="9" spans="1:12" ht="21.75" customHeight="1" x14ac:dyDescent="0.2">
      <c r="A9" s="90" t="s">
        <v>216</v>
      </c>
      <c r="B9" s="90"/>
      <c r="D9" s="8" t="s">
        <v>217</v>
      </c>
      <c r="F9" s="9">
        <f>'درآمد سرمایه گذاری در صندوق'!U25</f>
        <v>68152873146</v>
      </c>
      <c r="H9" s="39">
        <f t="shared" ref="H9:H13" si="0">F9/$F$13</f>
        <v>3.2266939121905051E-3</v>
      </c>
      <c r="J9" s="40">
        <f t="shared" ref="J9:J13" si="1">F9/$L$8</f>
        <v>1.5200863136462222E-3</v>
      </c>
    </row>
    <row r="10" spans="1:12" ht="21.75" customHeight="1" x14ac:dyDescent="0.2">
      <c r="A10" s="90" t="s">
        <v>218</v>
      </c>
      <c r="B10" s="90"/>
      <c r="D10" s="8" t="s">
        <v>219</v>
      </c>
      <c r="F10" s="9">
        <f>'درآمد سرمایه گذاری در اوراق به'!R36</f>
        <v>4299831584539</v>
      </c>
      <c r="H10" s="39">
        <f t="shared" si="0"/>
        <v>0.2035752824030537</v>
      </c>
      <c r="J10" s="40">
        <f t="shared" si="1"/>
        <v>9.5903735835751736E-2</v>
      </c>
    </row>
    <row r="11" spans="1:12" ht="21.75" customHeight="1" x14ac:dyDescent="0.2">
      <c r="A11" s="90" t="s">
        <v>220</v>
      </c>
      <c r="B11" s="90"/>
      <c r="D11" s="8" t="s">
        <v>221</v>
      </c>
      <c r="F11" s="9">
        <f>سپرده!J21</f>
        <v>16622742493296</v>
      </c>
      <c r="H11" s="39">
        <f t="shared" si="0"/>
        <v>0.78700280019194813</v>
      </c>
      <c r="J11" s="40">
        <f t="shared" si="1"/>
        <v>0.37075477808829171</v>
      </c>
    </row>
    <row r="12" spans="1:12" ht="21.75" customHeight="1" x14ac:dyDescent="0.2">
      <c r="A12" s="92" t="s">
        <v>222</v>
      </c>
      <c r="B12" s="92"/>
      <c r="D12" s="11" t="s">
        <v>223</v>
      </c>
      <c r="F12" s="13">
        <f>'سایر درآمدها'!F11</f>
        <v>2068029662</v>
      </c>
      <c r="H12" s="39">
        <f t="shared" si="0"/>
        <v>9.7910747010031675E-5</v>
      </c>
      <c r="J12" s="40">
        <f t="shared" si="1"/>
        <v>4.6125474104170246E-5</v>
      </c>
    </row>
    <row r="13" spans="1:12" ht="21.75" customHeight="1" thickBot="1" x14ac:dyDescent="0.25">
      <c r="A13" s="94" t="s">
        <v>76</v>
      </c>
      <c r="B13" s="94"/>
      <c r="D13" s="16"/>
      <c r="F13" s="16">
        <f>SUM(F8:F12)</f>
        <v>21121579858727</v>
      </c>
      <c r="H13" s="41">
        <f t="shared" si="0"/>
        <v>1</v>
      </c>
      <c r="J13" s="41">
        <f t="shared" si="1"/>
        <v>0.47109715238353095</v>
      </c>
    </row>
    <row r="14" spans="1:12" ht="13.5" thickTop="1" x14ac:dyDescent="0.2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8"/>
  <sheetViews>
    <sheetView rightToLeft="1" view="pageBreakPreview" topLeftCell="A52" zoomScale="85" zoomScaleNormal="100" zoomScaleSheetLayoutView="85" workbookViewId="0">
      <selection activeCell="S74" sqref="S74"/>
    </sheetView>
  </sheetViews>
  <sheetFormatPr defaultRowHeight="12.75" x14ac:dyDescent="0.2"/>
  <cols>
    <col min="1" max="1" width="6.5703125" bestFit="1" customWidth="1"/>
    <col min="2" max="2" width="18.140625" customWidth="1"/>
    <col min="3" max="3" width="1.28515625" customWidth="1"/>
    <col min="4" max="4" width="16.42578125" bestFit="1" customWidth="1"/>
    <col min="5" max="5" width="1.28515625" customWidth="1"/>
    <col min="6" max="6" width="16.28515625" bestFit="1" customWidth="1"/>
    <col min="7" max="7" width="1.28515625" customWidth="1"/>
    <col min="8" max="8" width="16.42578125" bestFit="1" customWidth="1"/>
    <col min="9" max="9" width="1.28515625" customWidth="1"/>
    <col min="10" max="10" width="16.42578125" bestFit="1" customWidth="1"/>
    <col min="11" max="11" width="1.28515625" customWidth="1"/>
    <col min="12" max="12" width="18" bestFit="1" customWidth="1"/>
    <col min="13" max="13" width="1.28515625" customWidth="1"/>
    <col min="14" max="14" width="17.85546875" bestFit="1" customWidth="1"/>
    <col min="15" max="16" width="1.28515625" customWidth="1"/>
    <col min="17" max="17" width="16.42578125" bestFit="1" customWidth="1"/>
    <col min="18" max="18" width="1.28515625" customWidth="1"/>
    <col min="19" max="19" width="16.42578125" bestFit="1" customWidth="1"/>
    <col min="20" max="20" width="1.28515625" customWidth="1"/>
    <col min="21" max="21" width="17.85546875" bestFit="1" customWidth="1"/>
    <col min="22" max="22" width="1.28515625" customWidth="1"/>
    <col min="23" max="23" width="18" bestFit="1" customWidth="1"/>
    <col min="24" max="24" width="0.28515625" customWidth="1"/>
  </cols>
  <sheetData>
    <row r="1" spans="1:23" ht="29.1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ht="21.75" customHeight="1" x14ac:dyDescent="0.2">
      <c r="A2" s="83" t="s">
        <v>207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</row>
    <row r="3" spans="1:23" ht="21.75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</row>
    <row r="4" spans="1:23" ht="14.45" customHeight="1" x14ac:dyDescent="0.2"/>
    <row r="5" spans="1:23" ht="14.45" customHeight="1" x14ac:dyDescent="0.2">
      <c r="A5" s="1" t="s">
        <v>224</v>
      </c>
      <c r="B5" s="85" t="s">
        <v>225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23" ht="14.45" customHeight="1" x14ac:dyDescent="0.2">
      <c r="D6" s="86" t="s">
        <v>226</v>
      </c>
      <c r="E6" s="86"/>
      <c r="F6" s="86"/>
      <c r="G6" s="86"/>
      <c r="H6" s="86"/>
      <c r="I6" s="86"/>
      <c r="J6" s="86"/>
      <c r="K6" s="86"/>
      <c r="L6" s="86"/>
      <c r="N6" s="86" t="s">
        <v>227</v>
      </c>
      <c r="O6" s="86"/>
      <c r="P6" s="86"/>
      <c r="Q6" s="86"/>
      <c r="R6" s="86"/>
      <c r="S6" s="86"/>
      <c r="T6" s="86"/>
      <c r="U6" s="86"/>
      <c r="V6" s="86"/>
      <c r="W6" s="86"/>
    </row>
    <row r="7" spans="1:23" ht="14.45" customHeight="1" x14ac:dyDescent="0.2">
      <c r="D7" s="3"/>
      <c r="E7" s="3"/>
      <c r="F7" s="3"/>
      <c r="G7" s="3"/>
      <c r="H7" s="3"/>
      <c r="I7" s="3"/>
      <c r="J7" s="87" t="s">
        <v>76</v>
      </c>
      <c r="K7" s="87"/>
      <c r="L7" s="87"/>
      <c r="N7" s="3"/>
      <c r="O7" s="3"/>
      <c r="P7" s="3"/>
      <c r="Q7" s="3"/>
      <c r="R7" s="3"/>
      <c r="S7" s="3"/>
      <c r="T7" s="3"/>
      <c r="U7" s="87" t="s">
        <v>76</v>
      </c>
      <c r="V7" s="87"/>
      <c r="W7" s="87"/>
    </row>
    <row r="8" spans="1:23" ht="14.45" customHeight="1" x14ac:dyDescent="0.2">
      <c r="A8" s="86" t="s">
        <v>228</v>
      </c>
      <c r="B8" s="86"/>
      <c r="D8" s="2" t="s">
        <v>229</v>
      </c>
      <c r="F8" s="2" t="s">
        <v>230</v>
      </c>
      <c r="H8" s="2" t="s">
        <v>231</v>
      </c>
      <c r="J8" s="4" t="s">
        <v>204</v>
      </c>
      <c r="K8" s="3"/>
      <c r="L8" s="4" t="s">
        <v>212</v>
      </c>
      <c r="N8" s="2" t="s">
        <v>229</v>
      </c>
      <c r="P8" s="86" t="s">
        <v>230</v>
      </c>
      <c r="Q8" s="86"/>
      <c r="S8" s="2" t="s">
        <v>231</v>
      </c>
      <c r="U8" s="4" t="s">
        <v>204</v>
      </c>
      <c r="V8" s="3"/>
      <c r="W8" s="4" t="s">
        <v>212</v>
      </c>
    </row>
    <row r="9" spans="1:23" ht="21.75" customHeight="1" x14ac:dyDescent="0.2">
      <c r="A9" s="88" t="s">
        <v>21</v>
      </c>
      <c r="B9" s="88"/>
      <c r="D9" s="45">
        <v>0</v>
      </c>
      <c r="E9" s="46"/>
      <c r="F9" s="45">
        <v>0</v>
      </c>
      <c r="G9" s="46"/>
      <c r="H9" s="45">
        <v>11540082753</v>
      </c>
      <c r="I9" s="46"/>
      <c r="J9" s="45">
        <v>11540082753</v>
      </c>
      <c r="L9" s="7">
        <v>1.02</v>
      </c>
      <c r="N9" s="45">
        <v>0</v>
      </c>
      <c r="O9" s="46"/>
      <c r="P9" s="97">
        <v>0</v>
      </c>
      <c r="Q9" s="97"/>
      <c r="R9" s="46"/>
      <c r="S9" s="45">
        <v>11540082753</v>
      </c>
      <c r="T9" s="46"/>
      <c r="U9" s="45">
        <v>11540082753</v>
      </c>
      <c r="W9" s="7">
        <v>0.15</v>
      </c>
    </row>
    <row r="10" spans="1:23" ht="21.75" customHeight="1" x14ac:dyDescent="0.2">
      <c r="A10" s="90" t="s">
        <v>34</v>
      </c>
      <c r="B10" s="90"/>
      <c r="D10" s="47">
        <v>0</v>
      </c>
      <c r="E10" s="46"/>
      <c r="F10" s="47">
        <v>0</v>
      </c>
      <c r="G10" s="46"/>
      <c r="H10" s="47">
        <v>-994527</v>
      </c>
      <c r="I10" s="46"/>
      <c r="J10" s="47">
        <v>-994527</v>
      </c>
      <c r="L10" s="10">
        <v>0</v>
      </c>
      <c r="N10" s="47">
        <v>1747000</v>
      </c>
      <c r="O10" s="46"/>
      <c r="P10" s="98">
        <v>0</v>
      </c>
      <c r="Q10" s="98"/>
      <c r="R10" s="46"/>
      <c r="S10" s="47">
        <v>-994527</v>
      </c>
      <c r="T10" s="46"/>
      <c r="U10" s="47">
        <v>752473</v>
      </c>
      <c r="W10" s="10">
        <v>0</v>
      </c>
    </row>
    <row r="11" spans="1:23" ht="21.75" customHeight="1" x14ac:dyDescent="0.2">
      <c r="A11" s="90" t="s">
        <v>62</v>
      </c>
      <c r="B11" s="90"/>
      <c r="D11" s="47">
        <v>1562786686</v>
      </c>
      <c r="E11" s="46"/>
      <c r="F11" s="47">
        <v>-1657981166</v>
      </c>
      <c r="G11" s="46"/>
      <c r="H11" s="47">
        <v>-1983</v>
      </c>
      <c r="I11" s="46"/>
      <c r="J11" s="47">
        <v>-95196463</v>
      </c>
      <c r="L11" s="10">
        <v>-0.01</v>
      </c>
      <c r="N11" s="47">
        <v>1562786686</v>
      </c>
      <c r="O11" s="46"/>
      <c r="P11" s="98">
        <v>-1404792408</v>
      </c>
      <c r="Q11" s="98"/>
      <c r="R11" s="46"/>
      <c r="S11" s="47">
        <v>-1983</v>
      </c>
      <c r="T11" s="46"/>
      <c r="U11" s="47">
        <v>157992295</v>
      </c>
      <c r="W11" s="10">
        <v>0</v>
      </c>
    </row>
    <row r="12" spans="1:23" ht="21.75" customHeight="1" x14ac:dyDescent="0.2">
      <c r="A12" s="90" t="s">
        <v>19</v>
      </c>
      <c r="B12" s="90"/>
      <c r="D12" s="47">
        <v>0</v>
      </c>
      <c r="E12" s="46"/>
      <c r="F12" s="47">
        <v>0</v>
      </c>
      <c r="G12" s="46"/>
      <c r="H12" s="47">
        <v>-129007422</v>
      </c>
      <c r="I12" s="46"/>
      <c r="J12" s="47">
        <v>-129007422</v>
      </c>
      <c r="L12" s="10">
        <v>-0.01</v>
      </c>
      <c r="N12" s="47">
        <v>268910091</v>
      </c>
      <c r="O12" s="46"/>
      <c r="P12" s="98">
        <v>0</v>
      </c>
      <c r="Q12" s="98"/>
      <c r="R12" s="46"/>
      <c r="S12" s="47">
        <v>-129007422</v>
      </c>
      <c r="T12" s="46"/>
      <c r="U12" s="47">
        <v>139902669</v>
      </c>
      <c r="W12" s="10">
        <v>0</v>
      </c>
    </row>
    <row r="13" spans="1:23" ht="21.75" customHeight="1" x14ac:dyDescent="0.2">
      <c r="A13" s="90" t="s">
        <v>232</v>
      </c>
      <c r="B13" s="90"/>
      <c r="D13" s="47">
        <v>0</v>
      </c>
      <c r="E13" s="46"/>
      <c r="F13" s="47">
        <v>0</v>
      </c>
      <c r="G13" s="46"/>
      <c r="H13" s="47">
        <v>0</v>
      </c>
      <c r="I13" s="46"/>
      <c r="J13" s="47">
        <v>0</v>
      </c>
      <c r="L13" s="10">
        <v>0</v>
      </c>
      <c r="N13" s="47">
        <v>0</v>
      </c>
      <c r="O13" s="46"/>
      <c r="P13" s="98">
        <v>0</v>
      </c>
      <c r="Q13" s="98"/>
      <c r="R13" s="46"/>
      <c r="S13" s="47">
        <v>-220503177</v>
      </c>
      <c r="T13" s="46"/>
      <c r="U13" s="47">
        <v>-220503177</v>
      </c>
      <c r="W13" s="10">
        <v>0</v>
      </c>
    </row>
    <row r="14" spans="1:23" ht="21.75" customHeight="1" x14ac:dyDescent="0.2">
      <c r="A14" s="90" t="s">
        <v>233</v>
      </c>
      <c r="B14" s="90"/>
      <c r="D14" s="47">
        <v>0</v>
      </c>
      <c r="E14" s="46"/>
      <c r="F14" s="47">
        <v>0</v>
      </c>
      <c r="G14" s="46"/>
      <c r="H14" s="47">
        <v>0</v>
      </c>
      <c r="I14" s="46"/>
      <c r="J14" s="47">
        <v>0</v>
      </c>
      <c r="L14" s="10">
        <v>0</v>
      </c>
      <c r="N14" s="47">
        <v>0</v>
      </c>
      <c r="O14" s="46"/>
      <c r="P14" s="98">
        <v>0</v>
      </c>
      <c r="Q14" s="98"/>
      <c r="R14" s="46"/>
      <c r="S14" s="47">
        <v>5271632</v>
      </c>
      <c r="T14" s="46"/>
      <c r="U14" s="47">
        <v>5271632</v>
      </c>
      <c r="W14" s="10">
        <v>0</v>
      </c>
    </row>
    <row r="15" spans="1:23" ht="21.75" customHeight="1" x14ac:dyDescent="0.2">
      <c r="A15" s="90" t="s">
        <v>234</v>
      </c>
      <c r="B15" s="90"/>
      <c r="D15" s="47">
        <v>0</v>
      </c>
      <c r="E15" s="46"/>
      <c r="F15" s="47">
        <v>0</v>
      </c>
      <c r="G15" s="46"/>
      <c r="H15" s="47">
        <v>0</v>
      </c>
      <c r="I15" s="46"/>
      <c r="J15" s="47">
        <v>0</v>
      </c>
      <c r="L15" s="10">
        <v>0</v>
      </c>
      <c r="N15" s="47">
        <v>0</v>
      </c>
      <c r="O15" s="46"/>
      <c r="P15" s="98">
        <v>0</v>
      </c>
      <c r="Q15" s="98"/>
      <c r="R15" s="46"/>
      <c r="S15" s="47">
        <v>6111532032</v>
      </c>
      <c r="T15" s="46"/>
      <c r="U15" s="47">
        <v>6111532032</v>
      </c>
      <c r="W15" s="10">
        <v>0.08</v>
      </c>
    </row>
    <row r="16" spans="1:23" ht="21.75" customHeight="1" x14ac:dyDescent="0.2">
      <c r="A16" s="90" t="s">
        <v>235</v>
      </c>
      <c r="B16" s="90"/>
      <c r="D16" s="47">
        <v>0</v>
      </c>
      <c r="E16" s="46"/>
      <c r="F16" s="47">
        <v>0</v>
      </c>
      <c r="G16" s="46"/>
      <c r="H16" s="47">
        <v>0</v>
      </c>
      <c r="I16" s="46"/>
      <c r="J16" s="47">
        <v>0</v>
      </c>
      <c r="L16" s="10">
        <v>0</v>
      </c>
      <c r="N16" s="47">
        <v>0</v>
      </c>
      <c r="O16" s="46"/>
      <c r="P16" s="98">
        <v>0</v>
      </c>
      <c r="Q16" s="98"/>
      <c r="R16" s="46"/>
      <c r="S16" s="47">
        <v>-188627815</v>
      </c>
      <c r="T16" s="46"/>
      <c r="U16" s="47">
        <v>-188627815</v>
      </c>
      <c r="W16" s="10">
        <v>0</v>
      </c>
    </row>
    <row r="17" spans="1:23" ht="21.75" customHeight="1" x14ac:dyDescent="0.2">
      <c r="A17" s="90" t="s">
        <v>236</v>
      </c>
      <c r="B17" s="90"/>
      <c r="D17" s="47">
        <v>0</v>
      </c>
      <c r="E17" s="46"/>
      <c r="F17" s="47">
        <v>0</v>
      </c>
      <c r="G17" s="46"/>
      <c r="H17" s="47">
        <v>0</v>
      </c>
      <c r="I17" s="46"/>
      <c r="J17" s="47">
        <v>0</v>
      </c>
      <c r="L17" s="10">
        <v>0</v>
      </c>
      <c r="N17" s="47">
        <v>0</v>
      </c>
      <c r="O17" s="46"/>
      <c r="P17" s="98">
        <v>0</v>
      </c>
      <c r="Q17" s="98"/>
      <c r="R17" s="46"/>
      <c r="S17" s="47">
        <v>139973243</v>
      </c>
      <c r="T17" s="46"/>
      <c r="U17" s="47">
        <v>139973243</v>
      </c>
      <c r="W17" s="10">
        <v>0</v>
      </c>
    </row>
    <row r="18" spans="1:23" ht="21.75" customHeight="1" x14ac:dyDescent="0.2">
      <c r="A18" s="90" t="s">
        <v>237</v>
      </c>
      <c r="B18" s="90"/>
      <c r="D18" s="47">
        <v>0</v>
      </c>
      <c r="E18" s="46"/>
      <c r="F18" s="47">
        <v>0</v>
      </c>
      <c r="G18" s="46"/>
      <c r="H18" s="47">
        <v>0</v>
      </c>
      <c r="I18" s="46"/>
      <c r="J18" s="47">
        <v>0</v>
      </c>
      <c r="L18" s="10">
        <v>0</v>
      </c>
      <c r="N18" s="47">
        <v>1083419000</v>
      </c>
      <c r="O18" s="46"/>
      <c r="P18" s="98">
        <v>0</v>
      </c>
      <c r="Q18" s="98"/>
      <c r="R18" s="46"/>
      <c r="S18" s="47">
        <v>-1293755490</v>
      </c>
      <c r="T18" s="46"/>
      <c r="U18" s="47">
        <v>-210336490</v>
      </c>
      <c r="W18" s="10">
        <v>0</v>
      </c>
    </row>
    <row r="19" spans="1:23" ht="21.75" customHeight="1" x14ac:dyDescent="0.2">
      <c r="A19" s="90" t="s">
        <v>238</v>
      </c>
      <c r="B19" s="90"/>
      <c r="D19" s="47">
        <v>0</v>
      </c>
      <c r="E19" s="46"/>
      <c r="F19" s="47">
        <v>0</v>
      </c>
      <c r="G19" s="46"/>
      <c r="H19" s="47">
        <v>0</v>
      </c>
      <c r="I19" s="46"/>
      <c r="J19" s="47">
        <v>0</v>
      </c>
      <c r="L19" s="10">
        <v>0</v>
      </c>
      <c r="N19" s="47">
        <v>1994145096</v>
      </c>
      <c r="O19" s="46"/>
      <c r="P19" s="98">
        <v>0</v>
      </c>
      <c r="Q19" s="98"/>
      <c r="R19" s="46"/>
      <c r="S19" s="47">
        <v>-3452475326</v>
      </c>
      <c r="T19" s="46"/>
      <c r="U19" s="47">
        <v>-1458330230</v>
      </c>
      <c r="W19" s="10">
        <v>-0.02</v>
      </c>
    </row>
    <row r="20" spans="1:23" ht="21.75" customHeight="1" x14ac:dyDescent="0.2">
      <c r="A20" s="90" t="s">
        <v>239</v>
      </c>
      <c r="B20" s="90"/>
      <c r="D20" s="47">
        <v>0</v>
      </c>
      <c r="E20" s="46"/>
      <c r="F20" s="47">
        <v>0</v>
      </c>
      <c r="G20" s="46"/>
      <c r="H20" s="47">
        <v>0</v>
      </c>
      <c r="I20" s="46"/>
      <c r="J20" s="47">
        <v>0</v>
      </c>
      <c r="L20" s="10">
        <v>0</v>
      </c>
      <c r="N20" s="47">
        <v>0</v>
      </c>
      <c r="O20" s="46"/>
      <c r="P20" s="98">
        <v>0</v>
      </c>
      <c r="Q20" s="98"/>
      <c r="R20" s="46"/>
      <c r="S20" s="47">
        <v>-164872835</v>
      </c>
      <c r="T20" s="46"/>
      <c r="U20" s="47">
        <v>-164872835</v>
      </c>
      <c r="W20" s="10">
        <v>0</v>
      </c>
    </row>
    <row r="21" spans="1:23" ht="21.75" customHeight="1" x14ac:dyDescent="0.2">
      <c r="A21" s="90" t="s">
        <v>44</v>
      </c>
      <c r="B21" s="90"/>
      <c r="D21" s="47">
        <v>0</v>
      </c>
      <c r="E21" s="46"/>
      <c r="F21" s="47">
        <v>445532383</v>
      </c>
      <c r="G21" s="46"/>
      <c r="H21" s="47">
        <v>0</v>
      </c>
      <c r="I21" s="46"/>
      <c r="J21" s="47">
        <v>445532383</v>
      </c>
      <c r="L21" s="10">
        <v>0.04</v>
      </c>
      <c r="N21" s="47">
        <v>5888000000</v>
      </c>
      <c r="O21" s="46"/>
      <c r="P21" s="98">
        <v>-5560031529</v>
      </c>
      <c r="Q21" s="98"/>
      <c r="R21" s="46"/>
      <c r="S21" s="47">
        <v>0</v>
      </c>
      <c r="T21" s="46"/>
      <c r="U21" s="47">
        <v>327968471</v>
      </c>
      <c r="W21" s="10">
        <v>0</v>
      </c>
    </row>
    <row r="22" spans="1:23" ht="21.75" customHeight="1" x14ac:dyDescent="0.2">
      <c r="A22" s="90" t="s">
        <v>45</v>
      </c>
      <c r="B22" s="90"/>
      <c r="D22" s="47">
        <v>0</v>
      </c>
      <c r="E22" s="46"/>
      <c r="F22" s="47">
        <v>841083338</v>
      </c>
      <c r="G22" s="46"/>
      <c r="H22" s="47">
        <v>0</v>
      </c>
      <c r="I22" s="46"/>
      <c r="J22" s="47">
        <v>841083338</v>
      </c>
      <c r="L22" s="10">
        <v>7.0000000000000007E-2</v>
      </c>
      <c r="N22" s="47">
        <v>6600000000</v>
      </c>
      <c r="O22" s="46"/>
      <c r="P22" s="98">
        <v>-5695001674</v>
      </c>
      <c r="Q22" s="98"/>
      <c r="R22" s="46"/>
      <c r="S22" s="47">
        <v>0</v>
      </c>
      <c r="T22" s="46"/>
      <c r="U22" s="47">
        <v>904998326</v>
      </c>
      <c r="W22" s="10">
        <v>0.01</v>
      </c>
    </row>
    <row r="23" spans="1:23" ht="21.75" customHeight="1" x14ac:dyDescent="0.2">
      <c r="A23" s="90" t="s">
        <v>65</v>
      </c>
      <c r="B23" s="90"/>
      <c r="D23" s="47">
        <v>17044393939</v>
      </c>
      <c r="E23" s="46"/>
      <c r="F23" s="47">
        <v>-10906671119</v>
      </c>
      <c r="G23" s="46"/>
      <c r="H23" s="47">
        <v>0</v>
      </c>
      <c r="I23" s="46"/>
      <c r="J23" s="47">
        <v>6137722820</v>
      </c>
      <c r="L23" s="10">
        <v>0.54</v>
      </c>
      <c r="N23" s="47">
        <v>17044393939</v>
      </c>
      <c r="O23" s="46"/>
      <c r="P23" s="98">
        <v>2016448795</v>
      </c>
      <c r="Q23" s="98"/>
      <c r="R23" s="46"/>
      <c r="S23" s="47">
        <v>0</v>
      </c>
      <c r="T23" s="46"/>
      <c r="U23" s="47">
        <v>19060842734</v>
      </c>
      <c r="W23" s="10">
        <v>0.24</v>
      </c>
    </row>
    <row r="24" spans="1:23" ht="21.75" customHeight="1" x14ac:dyDescent="0.2">
      <c r="A24" s="90" t="s">
        <v>31</v>
      </c>
      <c r="B24" s="90"/>
      <c r="D24" s="47">
        <v>0</v>
      </c>
      <c r="E24" s="46"/>
      <c r="F24" s="47">
        <v>-66923887</v>
      </c>
      <c r="G24" s="46"/>
      <c r="H24" s="47">
        <v>0</v>
      </c>
      <c r="I24" s="46"/>
      <c r="J24" s="47">
        <v>-66923887</v>
      </c>
      <c r="L24" s="10">
        <v>-0.01</v>
      </c>
      <c r="N24" s="47">
        <v>6729793746</v>
      </c>
      <c r="O24" s="46"/>
      <c r="P24" s="98">
        <v>-6783880710</v>
      </c>
      <c r="Q24" s="98"/>
      <c r="R24" s="46"/>
      <c r="S24" s="47">
        <v>0</v>
      </c>
      <c r="T24" s="46"/>
      <c r="U24" s="47">
        <v>-54086964</v>
      </c>
      <c r="W24" s="10">
        <v>0</v>
      </c>
    </row>
    <row r="25" spans="1:23" ht="21.75" customHeight="1" x14ac:dyDescent="0.2">
      <c r="A25" s="90" t="s">
        <v>24</v>
      </c>
      <c r="B25" s="90"/>
      <c r="D25" s="47">
        <v>0</v>
      </c>
      <c r="E25" s="46"/>
      <c r="F25" s="47">
        <v>375115462</v>
      </c>
      <c r="G25" s="46"/>
      <c r="H25" s="47">
        <v>0</v>
      </c>
      <c r="I25" s="46"/>
      <c r="J25" s="47">
        <v>375115462</v>
      </c>
      <c r="L25" s="10">
        <v>0.03</v>
      </c>
      <c r="N25" s="47">
        <v>3747435474</v>
      </c>
      <c r="O25" s="46"/>
      <c r="P25" s="98">
        <v>-2866760327</v>
      </c>
      <c r="Q25" s="98"/>
      <c r="R25" s="46"/>
      <c r="S25" s="47">
        <v>0</v>
      </c>
      <c r="T25" s="46"/>
      <c r="U25" s="47">
        <v>880675147</v>
      </c>
      <c r="W25" s="10">
        <v>0.01</v>
      </c>
    </row>
    <row r="26" spans="1:23" ht="21.75" customHeight="1" x14ac:dyDescent="0.2">
      <c r="A26" s="90" t="s">
        <v>30</v>
      </c>
      <c r="B26" s="90"/>
      <c r="D26" s="47">
        <v>0</v>
      </c>
      <c r="E26" s="46"/>
      <c r="F26" s="47">
        <v>145453921</v>
      </c>
      <c r="G26" s="46"/>
      <c r="H26" s="47">
        <v>0</v>
      </c>
      <c r="I26" s="46"/>
      <c r="J26" s="47">
        <v>145453921</v>
      </c>
      <c r="L26" s="10">
        <v>0.01</v>
      </c>
      <c r="N26" s="47">
        <v>4092943800</v>
      </c>
      <c r="O26" s="46"/>
      <c r="P26" s="98">
        <v>-3430607479</v>
      </c>
      <c r="Q26" s="98"/>
      <c r="R26" s="46"/>
      <c r="S26" s="47">
        <v>0</v>
      </c>
      <c r="T26" s="46"/>
      <c r="U26" s="47">
        <v>662336321</v>
      </c>
      <c r="W26" s="10">
        <v>0.01</v>
      </c>
    </row>
    <row r="27" spans="1:23" ht="21.75" customHeight="1" x14ac:dyDescent="0.2">
      <c r="A27" s="90" t="s">
        <v>20</v>
      </c>
      <c r="B27" s="90"/>
      <c r="D27" s="47">
        <v>3682540534</v>
      </c>
      <c r="E27" s="46"/>
      <c r="F27" s="47">
        <v>-3202157019</v>
      </c>
      <c r="G27" s="46"/>
      <c r="H27" s="47">
        <v>0</v>
      </c>
      <c r="I27" s="46"/>
      <c r="J27" s="47">
        <v>480383515</v>
      </c>
      <c r="L27" s="10">
        <v>0.04</v>
      </c>
      <c r="N27" s="47">
        <v>3682540534</v>
      </c>
      <c r="O27" s="46"/>
      <c r="P27" s="98">
        <v>-2814584612</v>
      </c>
      <c r="Q27" s="98"/>
      <c r="R27" s="46"/>
      <c r="S27" s="47">
        <v>0</v>
      </c>
      <c r="T27" s="46"/>
      <c r="U27" s="47">
        <v>867955922</v>
      </c>
      <c r="W27" s="10">
        <v>0.01</v>
      </c>
    </row>
    <row r="28" spans="1:23" ht="21.75" customHeight="1" x14ac:dyDescent="0.2">
      <c r="A28" s="90" t="s">
        <v>23</v>
      </c>
      <c r="B28" s="90"/>
      <c r="D28" s="47">
        <v>0</v>
      </c>
      <c r="E28" s="46"/>
      <c r="F28" s="47">
        <v>865811710</v>
      </c>
      <c r="G28" s="46"/>
      <c r="H28" s="47">
        <v>0</v>
      </c>
      <c r="I28" s="46"/>
      <c r="J28" s="47">
        <v>865811710</v>
      </c>
      <c r="L28" s="10">
        <v>0.08</v>
      </c>
      <c r="N28" s="47">
        <v>8832525720</v>
      </c>
      <c r="O28" s="46"/>
      <c r="P28" s="98">
        <v>-7784263491</v>
      </c>
      <c r="Q28" s="98"/>
      <c r="R28" s="46"/>
      <c r="S28" s="47">
        <v>0</v>
      </c>
      <c r="T28" s="46"/>
      <c r="U28" s="47">
        <v>1048262229</v>
      </c>
      <c r="W28" s="10">
        <v>0.01</v>
      </c>
    </row>
    <row r="29" spans="1:23" ht="21.75" customHeight="1" x14ac:dyDescent="0.2">
      <c r="A29" s="90" t="s">
        <v>25</v>
      </c>
      <c r="B29" s="90"/>
      <c r="D29" s="47">
        <v>8965474500</v>
      </c>
      <c r="E29" s="46"/>
      <c r="F29" s="47">
        <v>-9109088369</v>
      </c>
      <c r="G29" s="46"/>
      <c r="H29" s="47">
        <v>0</v>
      </c>
      <c r="I29" s="46"/>
      <c r="J29" s="47">
        <v>-143613869</v>
      </c>
      <c r="L29" s="10">
        <v>-0.01</v>
      </c>
      <c r="N29" s="47">
        <v>8965474500</v>
      </c>
      <c r="O29" s="46"/>
      <c r="P29" s="98">
        <v>-9033566763</v>
      </c>
      <c r="Q29" s="98"/>
      <c r="R29" s="46"/>
      <c r="S29" s="47">
        <v>0</v>
      </c>
      <c r="T29" s="46"/>
      <c r="U29" s="47">
        <v>-68092263</v>
      </c>
      <c r="W29" s="10">
        <v>0</v>
      </c>
    </row>
    <row r="30" spans="1:23" ht="21.75" customHeight="1" x14ac:dyDescent="0.2">
      <c r="A30" s="90" t="s">
        <v>32</v>
      </c>
      <c r="B30" s="90"/>
      <c r="D30" s="47">
        <v>0</v>
      </c>
      <c r="E30" s="46"/>
      <c r="F30" s="47">
        <v>18006214</v>
      </c>
      <c r="G30" s="46"/>
      <c r="H30" s="47">
        <v>0</v>
      </c>
      <c r="I30" s="46"/>
      <c r="J30" s="47">
        <v>18006214</v>
      </c>
      <c r="L30" s="10">
        <v>0</v>
      </c>
      <c r="N30" s="47">
        <v>1463241044</v>
      </c>
      <c r="O30" s="46"/>
      <c r="P30" s="98">
        <v>-1180023716</v>
      </c>
      <c r="Q30" s="98"/>
      <c r="R30" s="46"/>
      <c r="S30" s="47">
        <v>0</v>
      </c>
      <c r="T30" s="46"/>
      <c r="U30" s="47">
        <v>283217328</v>
      </c>
      <c r="W30" s="10">
        <v>0</v>
      </c>
    </row>
    <row r="31" spans="1:23" ht="21.75" customHeight="1" x14ac:dyDescent="0.2">
      <c r="A31" s="90" t="s">
        <v>26</v>
      </c>
      <c r="B31" s="90"/>
      <c r="D31" s="47">
        <v>8781384280</v>
      </c>
      <c r="E31" s="46"/>
      <c r="F31" s="47">
        <v>-8415169767</v>
      </c>
      <c r="G31" s="46"/>
      <c r="H31" s="47">
        <v>0</v>
      </c>
      <c r="I31" s="46"/>
      <c r="J31" s="47">
        <v>366214513</v>
      </c>
      <c r="L31" s="10">
        <v>0.03</v>
      </c>
      <c r="N31" s="47">
        <v>8781384280</v>
      </c>
      <c r="O31" s="46"/>
      <c r="P31" s="98">
        <v>-8364092776</v>
      </c>
      <c r="Q31" s="98"/>
      <c r="R31" s="46"/>
      <c r="S31" s="47">
        <v>0</v>
      </c>
      <c r="T31" s="46"/>
      <c r="U31" s="47">
        <v>417291504</v>
      </c>
      <c r="W31" s="10">
        <v>0.01</v>
      </c>
    </row>
    <row r="32" spans="1:23" ht="21.75" customHeight="1" x14ac:dyDescent="0.2">
      <c r="A32" s="90" t="s">
        <v>33</v>
      </c>
      <c r="B32" s="90"/>
      <c r="D32" s="47">
        <v>0</v>
      </c>
      <c r="E32" s="46"/>
      <c r="F32" s="47">
        <v>872906812</v>
      </c>
      <c r="G32" s="46"/>
      <c r="H32" s="47">
        <v>0</v>
      </c>
      <c r="I32" s="46"/>
      <c r="J32" s="47">
        <v>872906812</v>
      </c>
      <c r="L32" s="10">
        <v>0.08</v>
      </c>
      <c r="N32" s="47">
        <v>45109124100</v>
      </c>
      <c r="O32" s="46"/>
      <c r="P32" s="98">
        <v>6017340005</v>
      </c>
      <c r="Q32" s="98"/>
      <c r="R32" s="46"/>
      <c r="S32" s="47">
        <v>0</v>
      </c>
      <c r="T32" s="46"/>
      <c r="U32" s="47">
        <v>51126464105</v>
      </c>
      <c r="W32" s="10">
        <v>0.65</v>
      </c>
    </row>
    <row r="33" spans="1:23" ht="21.75" customHeight="1" x14ac:dyDescent="0.2">
      <c r="A33" s="90" t="s">
        <v>28</v>
      </c>
      <c r="B33" s="90"/>
      <c r="D33" s="47">
        <v>0</v>
      </c>
      <c r="E33" s="46"/>
      <c r="F33" s="47">
        <v>136073872</v>
      </c>
      <c r="G33" s="46"/>
      <c r="H33" s="47">
        <v>0</v>
      </c>
      <c r="I33" s="46"/>
      <c r="J33" s="47">
        <v>136073872</v>
      </c>
      <c r="L33" s="10">
        <v>0.01</v>
      </c>
      <c r="N33" s="47">
        <v>4336050782</v>
      </c>
      <c r="O33" s="46"/>
      <c r="P33" s="98">
        <v>-4525044751</v>
      </c>
      <c r="Q33" s="98"/>
      <c r="R33" s="46"/>
      <c r="S33" s="47">
        <v>0</v>
      </c>
      <c r="T33" s="46"/>
      <c r="U33" s="47">
        <v>-188993969</v>
      </c>
      <c r="W33" s="10">
        <v>0</v>
      </c>
    </row>
    <row r="34" spans="1:23" ht="21.75" customHeight="1" x14ac:dyDescent="0.2">
      <c r="A34" s="90" t="s">
        <v>27</v>
      </c>
      <c r="B34" s="90"/>
      <c r="D34" s="47">
        <v>0</v>
      </c>
      <c r="E34" s="46"/>
      <c r="F34" s="47">
        <v>167154386</v>
      </c>
      <c r="G34" s="46"/>
      <c r="H34" s="47">
        <v>0</v>
      </c>
      <c r="I34" s="46"/>
      <c r="J34" s="47">
        <v>167154386</v>
      </c>
      <c r="L34" s="10">
        <v>0.01</v>
      </c>
      <c r="N34" s="47">
        <v>5730841121</v>
      </c>
      <c r="O34" s="46"/>
      <c r="P34" s="98">
        <v>-6497361745</v>
      </c>
      <c r="Q34" s="98"/>
      <c r="R34" s="46"/>
      <c r="S34" s="47">
        <v>0</v>
      </c>
      <c r="T34" s="46"/>
      <c r="U34" s="47">
        <v>-766520624</v>
      </c>
      <c r="W34" s="10">
        <v>-0.01</v>
      </c>
    </row>
    <row r="35" spans="1:23" ht="21.75" customHeight="1" x14ac:dyDescent="0.2">
      <c r="A35" s="90" t="s">
        <v>35</v>
      </c>
      <c r="B35" s="90"/>
      <c r="D35" s="47">
        <v>0</v>
      </c>
      <c r="E35" s="46"/>
      <c r="F35" s="47">
        <v>682834194</v>
      </c>
      <c r="G35" s="46"/>
      <c r="H35" s="47">
        <v>0</v>
      </c>
      <c r="I35" s="46"/>
      <c r="J35" s="47">
        <v>682834194</v>
      </c>
      <c r="L35" s="10">
        <v>0.06</v>
      </c>
      <c r="N35" s="47">
        <v>2281798125</v>
      </c>
      <c r="O35" s="46"/>
      <c r="P35" s="98">
        <v>-1292557563</v>
      </c>
      <c r="Q35" s="98"/>
      <c r="R35" s="46"/>
      <c r="S35" s="47">
        <v>0</v>
      </c>
      <c r="T35" s="46"/>
      <c r="U35" s="47">
        <v>989240562</v>
      </c>
      <c r="W35" s="10">
        <v>0.01</v>
      </c>
    </row>
    <row r="36" spans="1:23" ht="21.75" customHeight="1" x14ac:dyDescent="0.2">
      <c r="A36" s="90" t="s">
        <v>63</v>
      </c>
      <c r="B36" s="90"/>
      <c r="D36" s="47">
        <v>0</v>
      </c>
      <c r="E36" s="46"/>
      <c r="F36" s="47">
        <v>1002189851</v>
      </c>
      <c r="G36" s="46"/>
      <c r="H36" s="47">
        <v>0</v>
      </c>
      <c r="I36" s="46"/>
      <c r="J36" s="47">
        <v>1002189851</v>
      </c>
      <c r="L36" s="10">
        <v>0.09</v>
      </c>
      <c r="N36" s="47">
        <v>14330850400</v>
      </c>
      <c r="O36" s="46"/>
      <c r="P36" s="98">
        <v>-11966038666</v>
      </c>
      <c r="Q36" s="98"/>
      <c r="R36" s="46"/>
      <c r="S36" s="47">
        <v>0</v>
      </c>
      <c r="T36" s="46"/>
      <c r="U36" s="47">
        <v>2364811734</v>
      </c>
      <c r="W36" s="10">
        <v>0.03</v>
      </c>
    </row>
    <row r="37" spans="1:23" ht="21.75" customHeight="1" x14ac:dyDescent="0.2">
      <c r="A37" s="90" t="s">
        <v>54</v>
      </c>
      <c r="B37" s="90"/>
      <c r="D37" s="47">
        <v>0</v>
      </c>
      <c r="E37" s="46"/>
      <c r="F37" s="47">
        <v>0</v>
      </c>
      <c r="G37" s="46"/>
      <c r="H37" s="47">
        <v>0</v>
      </c>
      <c r="I37" s="46"/>
      <c r="J37" s="47">
        <v>0</v>
      </c>
      <c r="L37" s="10">
        <v>0</v>
      </c>
      <c r="N37" s="47">
        <v>0</v>
      </c>
      <c r="O37" s="46"/>
      <c r="P37" s="98">
        <v>0</v>
      </c>
      <c r="Q37" s="98"/>
      <c r="R37" s="46"/>
      <c r="S37" s="47">
        <v>0</v>
      </c>
      <c r="T37" s="46"/>
      <c r="U37" s="47">
        <v>0</v>
      </c>
      <c r="W37" s="10">
        <v>0</v>
      </c>
    </row>
    <row r="38" spans="1:23" ht="21.75" customHeight="1" x14ac:dyDescent="0.2">
      <c r="A38" s="90" t="s">
        <v>75</v>
      </c>
      <c r="B38" s="90"/>
      <c r="D38" s="47">
        <v>0</v>
      </c>
      <c r="E38" s="46"/>
      <c r="F38" s="47">
        <v>-98775714</v>
      </c>
      <c r="G38" s="46"/>
      <c r="H38" s="47">
        <v>0</v>
      </c>
      <c r="I38" s="46"/>
      <c r="J38" s="47">
        <v>-98775714</v>
      </c>
      <c r="L38" s="10">
        <v>-0.01</v>
      </c>
      <c r="N38" s="47">
        <v>0</v>
      </c>
      <c r="O38" s="46"/>
      <c r="P38" s="98">
        <v>-98775714</v>
      </c>
      <c r="Q38" s="98"/>
      <c r="R38" s="46"/>
      <c r="S38" s="47">
        <v>0</v>
      </c>
      <c r="T38" s="46"/>
      <c r="U38" s="47">
        <v>-98775714</v>
      </c>
      <c r="W38" s="10">
        <v>0</v>
      </c>
    </row>
    <row r="39" spans="1:23" ht="21.75" customHeight="1" x14ac:dyDescent="0.2">
      <c r="A39" s="90" t="s">
        <v>36</v>
      </c>
      <c r="B39" s="90"/>
      <c r="D39" s="47">
        <v>0</v>
      </c>
      <c r="E39" s="46"/>
      <c r="F39" s="47">
        <v>440468657</v>
      </c>
      <c r="G39" s="46"/>
      <c r="H39" s="47">
        <v>0</v>
      </c>
      <c r="I39" s="46"/>
      <c r="J39" s="47">
        <v>440468657</v>
      </c>
      <c r="L39" s="10">
        <v>0.04</v>
      </c>
      <c r="N39" s="47">
        <v>0</v>
      </c>
      <c r="O39" s="46"/>
      <c r="P39" s="98">
        <v>323267676</v>
      </c>
      <c r="Q39" s="98"/>
      <c r="R39" s="46"/>
      <c r="S39" s="47">
        <v>0</v>
      </c>
      <c r="T39" s="46"/>
      <c r="U39" s="47">
        <v>323267676</v>
      </c>
      <c r="W39" s="10">
        <v>0</v>
      </c>
    </row>
    <row r="40" spans="1:23" ht="21.75" customHeight="1" x14ac:dyDescent="0.2">
      <c r="A40" s="90" t="s">
        <v>49</v>
      </c>
      <c r="B40" s="90"/>
      <c r="D40" s="47">
        <v>0</v>
      </c>
      <c r="E40" s="46"/>
      <c r="F40" s="47">
        <v>0</v>
      </c>
      <c r="G40" s="46"/>
      <c r="H40" s="47">
        <v>0</v>
      </c>
      <c r="I40" s="46"/>
      <c r="J40" s="47">
        <v>0</v>
      </c>
      <c r="L40" s="10">
        <v>0</v>
      </c>
      <c r="N40" s="47">
        <v>0</v>
      </c>
      <c r="O40" s="46"/>
      <c r="P40" s="98">
        <v>0</v>
      </c>
      <c r="Q40" s="98"/>
      <c r="R40" s="46"/>
      <c r="S40" s="47">
        <v>0</v>
      </c>
      <c r="T40" s="46"/>
      <c r="U40" s="47">
        <v>0</v>
      </c>
      <c r="W40" s="10">
        <v>0</v>
      </c>
    </row>
    <row r="41" spans="1:23" ht="21.75" customHeight="1" x14ac:dyDescent="0.2">
      <c r="A41" s="90" t="s">
        <v>56</v>
      </c>
      <c r="B41" s="90"/>
      <c r="D41" s="47">
        <v>0</v>
      </c>
      <c r="E41" s="46"/>
      <c r="F41" s="47">
        <v>0</v>
      </c>
      <c r="G41" s="46"/>
      <c r="H41" s="47">
        <v>0</v>
      </c>
      <c r="I41" s="46"/>
      <c r="J41" s="47">
        <v>0</v>
      </c>
      <c r="L41" s="10">
        <v>0</v>
      </c>
      <c r="N41" s="47">
        <v>0</v>
      </c>
      <c r="O41" s="46"/>
      <c r="P41" s="98">
        <v>0</v>
      </c>
      <c r="Q41" s="98"/>
      <c r="R41" s="46"/>
      <c r="S41" s="47">
        <v>0</v>
      </c>
      <c r="T41" s="46"/>
      <c r="U41" s="47">
        <v>0</v>
      </c>
      <c r="W41" s="10">
        <v>0</v>
      </c>
    </row>
    <row r="42" spans="1:23" ht="21.75" customHeight="1" x14ac:dyDescent="0.2">
      <c r="A42" s="90" t="s">
        <v>22</v>
      </c>
      <c r="B42" s="90"/>
      <c r="D42" s="47">
        <v>0</v>
      </c>
      <c r="E42" s="46"/>
      <c r="F42" s="47">
        <v>61191064</v>
      </c>
      <c r="G42" s="46"/>
      <c r="H42" s="47">
        <v>0</v>
      </c>
      <c r="I42" s="46"/>
      <c r="J42" s="47">
        <v>61191064</v>
      </c>
      <c r="L42" s="10">
        <v>0.01</v>
      </c>
      <c r="N42" s="47">
        <v>0</v>
      </c>
      <c r="O42" s="46"/>
      <c r="P42" s="98">
        <v>97993250</v>
      </c>
      <c r="Q42" s="98"/>
      <c r="R42" s="46"/>
      <c r="S42" s="47">
        <v>0</v>
      </c>
      <c r="T42" s="46"/>
      <c r="U42" s="47">
        <v>97993250</v>
      </c>
      <c r="W42" s="10">
        <v>0</v>
      </c>
    </row>
    <row r="43" spans="1:23" ht="21.75" customHeight="1" x14ac:dyDescent="0.2">
      <c r="A43" s="90" t="s">
        <v>37</v>
      </c>
      <c r="B43" s="90"/>
      <c r="D43" s="47">
        <v>0</v>
      </c>
      <c r="E43" s="46"/>
      <c r="F43" s="47">
        <v>0</v>
      </c>
      <c r="G43" s="46"/>
      <c r="H43" s="47">
        <v>0</v>
      </c>
      <c r="I43" s="46"/>
      <c r="J43" s="47">
        <v>0</v>
      </c>
      <c r="L43" s="10">
        <v>0</v>
      </c>
      <c r="N43" s="47">
        <v>0</v>
      </c>
      <c r="O43" s="46"/>
      <c r="P43" s="98">
        <v>0</v>
      </c>
      <c r="Q43" s="98"/>
      <c r="R43" s="46"/>
      <c r="S43" s="47">
        <v>0</v>
      </c>
      <c r="T43" s="46"/>
      <c r="U43" s="47">
        <v>0</v>
      </c>
      <c r="W43" s="10">
        <v>0</v>
      </c>
    </row>
    <row r="44" spans="1:23" ht="21.75" customHeight="1" x14ac:dyDescent="0.2">
      <c r="A44" s="90" t="s">
        <v>43</v>
      </c>
      <c r="B44" s="90"/>
      <c r="D44" s="47">
        <v>0</v>
      </c>
      <c r="E44" s="46"/>
      <c r="F44" s="47">
        <v>730792983</v>
      </c>
      <c r="G44" s="46"/>
      <c r="H44" s="47">
        <v>0</v>
      </c>
      <c r="I44" s="46"/>
      <c r="J44" s="47">
        <v>730792983</v>
      </c>
      <c r="L44" s="10">
        <v>0.06</v>
      </c>
      <c r="N44" s="47">
        <v>0</v>
      </c>
      <c r="O44" s="46"/>
      <c r="P44" s="98">
        <v>-6806131911</v>
      </c>
      <c r="Q44" s="98"/>
      <c r="R44" s="46"/>
      <c r="S44" s="47">
        <v>0</v>
      </c>
      <c r="T44" s="46"/>
      <c r="U44" s="47">
        <v>-6806131911</v>
      </c>
      <c r="W44" s="10">
        <v>-0.09</v>
      </c>
    </row>
    <row r="45" spans="1:23" ht="21.75" customHeight="1" x14ac:dyDescent="0.2">
      <c r="A45" s="90" t="s">
        <v>52</v>
      </c>
      <c r="B45" s="90"/>
      <c r="D45" s="47">
        <v>0</v>
      </c>
      <c r="E45" s="46"/>
      <c r="F45" s="47">
        <v>0</v>
      </c>
      <c r="G45" s="46"/>
      <c r="H45" s="47">
        <v>0</v>
      </c>
      <c r="I45" s="46"/>
      <c r="J45" s="47">
        <v>0</v>
      </c>
      <c r="L45" s="10">
        <v>0</v>
      </c>
      <c r="N45" s="47">
        <v>0</v>
      </c>
      <c r="O45" s="46"/>
      <c r="P45" s="98">
        <v>0</v>
      </c>
      <c r="Q45" s="98"/>
      <c r="R45" s="46"/>
      <c r="S45" s="47">
        <v>0</v>
      </c>
      <c r="T45" s="46"/>
      <c r="U45" s="47">
        <v>0</v>
      </c>
      <c r="W45" s="10">
        <v>0</v>
      </c>
    </row>
    <row r="46" spans="1:23" ht="21.75" customHeight="1" x14ac:dyDescent="0.2">
      <c r="A46" s="90" t="s">
        <v>57</v>
      </c>
      <c r="B46" s="90"/>
      <c r="D46" s="47">
        <v>0</v>
      </c>
      <c r="E46" s="46"/>
      <c r="F46" s="47">
        <v>0</v>
      </c>
      <c r="G46" s="46"/>
      <c r="H46" s="47">
        <v>0</v>
      </c>
      <c r="I46" s="46"/>
      <c r="J46" s="47">
        <v>0</v>
      </c>
      <c r="L46" s="10">
        <v>0</v>
      </c>
      <c r="N46" s="47">
        <v>0</v>
      </c>
      <c r="O46" s="46"/>
      <c r="P46" s="98">
        <v>0</v>
      </c>
      <c r="Q46" s="98"/>
      <c r="R46" s="46"/>
      <c r="S46" s="47">
        <v>0</v>
      </c>
      <c r="T46" s="46"/>
      <c r="U46" s="47">
        <v>0</v>
      </c>
      <c r="W46" s="10">
        <v>0</v>
      </c>
    </row>
    <row r="47" spans="1:23" ht="21.75" customHeight="1" x14ac:dyDescent="0.2">
      <c r="A47" s="90" t="s">
        <v>47</v>
      </c>
      <c r="B47" s="90"/>
      <c r="D47" s="47">
        <v>0</v>
      </c>
      <c r="E47" s="46"/>
      <c r="F47" s="47">
        <v>0</v>
      </c>
      <c r="G47" s="46"/>
      <c r="H47" s="47">
        <v>0</v>
      </c>
      <c r="I47" s="46"/>
      <c r="J47" s="47">
        <v>0</v>
      </c>
      <c r="L47" s="10">
        <v>0</v>
      </c>
      <c r="N47" s="47">
        <v>0</v>
      </c>
      <c r="O47" s="46"/>
      <c r="P47" s="98">
        <v>0</v>
      </c>
      <c r="Q47" s="98"/>
      <c r="R47" s="46"/>
      <c r="S47" s="47">
        <v>0</v>
      </c>
      <c r="T47" s="46"/>
      <c r="U47" s="47">
        <v>0</v>
      </c>
      <c r="W47" s="10">
        <v>0</v>
      </c>
    </row>
    <row r="48" spans="1:23" ht="21.75" customHeight="1" x14ac:dyDescent="0.2">
      <c r="A48" s="90" t="s">
        <v>50</v>
      </c>
      <c r="B48" s="90"/>
      <c r="D48" s="47">
        <v>0</v>
      </c>
      <c r="E48" s="46"/>
      <c r="F48" s="47">
        <v>0</v>
      </c>
      <c r="G48" s="46"/>
      <c r="H48" s="47">
        <v>0</v>
      </c>
      <c r="I48" s="46"/>
      <c r="J48" s="47">
        <v>0</v>
      </c>
      <c r="L48" s="10">
        <v>0</v>
      </c>
      <c r="N48" s="47">
        <v>0</v>
      </c>
      <c r="O48" s="46"/>
      <c r="P48" s="98">
        <v>0</v>
      </c>
      <c r="Q48" s="98"/>
      <c r="R48" s="46"/>
      <c r="S48" s="47">
        <v>0</v>
      </c>
      <c r="T48" s="46"/>
      <c r="U48" s="47">
        <v>0</v>
      </c>
      <c r="W48" s="10">
        <v>0</v>
      </c>
    </row>
    <row r="49" spans="1:23" ht="21.75" customHeight="1" x14ac:dyDescent="0.2">
      <c r="A49" s="90" t="s">
        <v>68</v>
      </c>
      <c r="B49" s="90"/>
      <c r="D49" s="47">
        <v>0</v>
      </c>
      <c r="E49" s="46"/>
      <c r="F49" s="47">
        <v>-197198714</v>
      </c>
      <c r="G49" s="46"/>
      <c r="H49" s="47">
        <v>0</v>
      </c>
      <c r="I49" s="46"/>
      <c r="J49" s="47">
        <v>-197198714</v>
      </c>
      <c r="L49" s="10">
        <v>-0.02</v>
      </c>
      <c r="N49" s="47">
        <v>0</v>
      </c>
      <c r="O49" s="46"/>
      <c r="P49" s="98">
        <v>-197198714</v>
      </c>
      <c r="Q49" s="98"/>
      <c r="R49" s="46"/>
      <c r="S49" s="47">
        <v>0</v>
      </c>
      <c r="T49" s="46"/>
      <c r="U49" s="47">
        <v>-197198714</v>
      </c>
      <c r="W49" s="10">
        <v>0</v>
      </c>
    </row>
    <row r="50" spans="1:23" ht="21.75" customHeight="1" x14ac:dyDescent="0.2">
      <c r="A50" s="90" t="s">
        <v>53</v>
      </c>
      <c r="B50" s="90"/>
      <c r="D50" s="47">
        <v>0</v>
      </c>
      <c r="E50" s="46"/>
      <c r="F50" s="47">
        <v>0</v>
      </c>
      <c r="G50" s="46"/>
      <c r="H50" s="47">
        <v>0</v>
      </c>
      <c r="I50" s="46"/>
      <c r="J50" s="47">
        <v>0</v>
      </c>
      <c r="L50" s="10">
        <v>0</v>
      </c>
      <c r="N50" s="47">
        <v>0</v>
      </c>
      <c r="O50" s="46"/>
      <c r="P50" s="98">
        <v>0</v>
      </c>
      <c r="Q50" s="98"/>
      <c r="R50" s="46"/>
      <c r="S50" s="47">
        <v>0</v>
      </c>
      <c r="T50" s="46"/>
      <c r="U50" s="47">
        <v>0</v>
      </c>
      <c r="W50" s="10">
        <v>0</v>
      </c>
    </row>
    <row r="51" spans="1:23" ht="21.75" customHeight="1" x14ac:dyDescent="0.2">
      <c r="A51" s="90" t="s">
        <v>61</v>
      </c>
      <c r="B51" s="90"/>
      <c r="D51" s="47">
        <v>0</v>
      </c>
      <c r="E51" s="46"/>
      <c r="F51" s="47">
        <v>0</v>
      </c>
      <c r="G51" s="46"/>
      <c r="H51" s="47">
        <v>0</v>
      </c>
      <c r="I51" s="46"/>
      <c r="J51" s="47">
        <v>0</v>
      </c>
      <c r="L51" s="10">
        <v>0</v>
      </c>
      <c r="N51" s="47">
        <v>0</v>
      </c>
      <c r="O51" s="46"/>
      <c r="P51" s="98">
        <v>0</v>
      </c>
      <c r="Q51" s="98"/>
      <c r="R51" s="46"/>
      <c r="S51" s="47">
        <v>0</v>
      </c>
      <c r="T51" s="46"/>
      <c r="U51" s="47">
        <v>0</v>
      </c>
      <c r="W51" s="10">
        <v>0</v>
      </c>
    </row>
    <row r="52" spans="1:23" ht="21.75" customHeight="1" x14ac:dyDescent="0.2">
      <c r="A52" s="90" t="s">
        <v>51</v>
      </c>
      <c r="B52" s="90"/>
      <c r="D52" s="47">
        <v>0</v>
      </c>
      <c r="E52" s="46"/>
      <c r="F52" s="47">
        <v>0</v>
      </c>
      <c r="G52" s="46"/>
      <c r="H52" s="47">
        <v>0</v>
      </c>
      <c r="I52" s="46"/>
      <c r="J52" s="47">
        <v>0</v>
      </c>
      <c r="L52" s="10">
        <v>0</v>
      </c>
      <c r="N52" s="47">
        <v>0</v>
      </c>
      <c r="O52" s="46"/>
      <c r="P52" s="98">
        <v>0</v>
      </c>
      <c r="Q52" s="98"/>
      <c r="R52" s="46"/>
      <c r="S52" s="47">
        <v>0</v>
      </c>
      <c r="T52" s="46"/>
      <c r="U52" s="47">
        <v>0</v>
      </c>
      <c r="W52" s="10">
        <v>0</v>
      </c>
    </row>
    <row r="53" spans="1:23" ht="21.75" customHeight="1" x14ac:dyDescent="0.2">
      <c r="A53" s="90" t="s">
        <v>70</v>
      </c>
      <c r="B53" s="90"/>
      <c r="D53" s="47">
        <v>0</v>
      </c>
      <c r="E53" s="46"/>
      <c r="F53" s="47">
        <v>-298994078</v>
      </c>
      <c r="G53" s="46"/>
      <c r="H53" s="47">
        <v>0</v>
      </c>
      <c r="I53" s="46"/>
      <c r="J53" s="47">
        <v>-298994078</v>
      </c>
      <c r="L53" s="10">
        <v>-0.03</v>
      </c>
      <c r="N53" s="47">
        <v>0</v>
      </c>
      <c r="O53" s="46"/>
      <c r="P53" s="98">
        <v>-298994078</v>
      </c>
      <c r="Q53" s="98"/>
      <c r="R53" s="46"/>
      <c r="S53" s="47">
        <v>0</v>
      </c>
      <c r="T53" s="46"/>
      <c r="U53" s="47">
        <v>-298994078</v>
      </c>
      <c r="W53" s="10">
        <v>0</v>
      </c>
    </row>
    <row r="54" spans="1:23" ht="21.75" customHeight="1" x14ac:dyDescent="0.2">
      <c r="A54" s="90" t="s">
        <v>66</v>
      </c>
      <c r="B54" s="90"/>
      <c r="D54" s="47">
        <v>0</v>
      </c>
      <c r="E54" s="46"/>
      <c r="F54" s="47">
        <v>32446107</v>
      </c>
      <c r="G54" s="46"/>
      <c r="H54" s="47">
        <v>0</v>
      </c>
      <c r="I54" s="46"/>
      <c r="J54" s="47">
        <v>32446107</v>
      </c>
      <c r="L54" s="10">
        <v>0</v>
      </c>
      <c r="N54" s="47">
        <v>0</v>
      </c>
      <c r="O54" s="46"/>
      <c r="P54" s="98">
        <v>32446107</v>
      </c>
      <c r="Q54" s="98"/>
      <c r="R54" s="46"/>
      <c r="S54" s="47">
        <v>0</v>
      </c>
      <c r="T54" s="46"/>
      <c r="U54" s="47">
        <v>32446107</v>
      </c>
      <c r="W54" s="10">
        <v>0</v>
      </c>
    </row>
    <row r="55" spans="1:23" ht="21.75" customHeight="1" x14ac:dyDescent="0.2">
      <c r="A55" s="90" t="s">
        <v>69</v>
      </c>
      <c r="B55" s="90"/>
      <c r="D55" s="47">
        <v>0</v>
      </c>
      <c r="E55" s="46"/>
      <c r="F55" s="47">
        <v>36114900005</v>
      </c>
      <c r="G55" s="46"/>
      <c r="H55" s="47">
        <v>0</v>
      </c>
      <c r="I55" s="46"/>
      <c r="J55" s="47">
        <v>36114900005</v>
      </c>
      <c r="L55" s="10">
        <v>3.19</v>
      </c>
      <c r="N55" s="47">
        <v>0</v>
      </c>
      <c r="O55" s="46"/>
      <c r="P55" s="98">
        <v>36114900005</v>
      </c>
      <c r="Q55" s="98"/>
      <c r="R55" s="46"/>
      <c r="S55" s="47">
        <v>0</v>
      </c>
      <c r="T55" s="46"/>
      <c r="U55" s="47">
        <v>36114900005</v>
      </c>
      <c r="W55" s="10">
        <v>0.46</v>
      </c>
    </row>
    <row r="56" spans="1:23" ht="21.75" customHeight="1" x14ac:dyDescent="0.2">
      <c r="A56" s="90" t="s">
        <v>46</v>
      </c>
      <c r="B56" s="90"/>
      <c r="D56" s="47">
        <v>0</v>
      </c>
      <c r="E56" s="46"/>
      <c r="F56" s="47">
        <v>0</v>
      </c>
      <c r="G56" s="46"/>
      <c r="H56" s="47">
        <v>0</v>
      </c>
      <c r="I56" s="46"/>
      <c r="J56" s="47">
        <v>0</v>
      </c>
      <c r="L56" s="10">
        <v>0</v>
      </c>
      <c r="N56" s="47">
        <v>0</v>
      </c>
      <c r="O56" s="46"/>
      <c r="P56" s="98">
        <v>0</v>
      </c>
      <c r="Q56" s="98"/>
      <c r="R56" s="46"/>
      <c r="S56" s="47">
        <v>0</v>
      </c>
      <c r="T56" s="46"/>
      <c r="U56" s="47">
        <v>0</v>
      </c>
      <c r="W56" s="10">
        <v>0</v>
      </c>
    </row>
    <row r="57" spans="1:23" ht="21.75" customHeight="1" x14ac:dyDescent="0.2">
      <c r="A57" s="90" t="s">
        <v>41</v>
      </c>
      <c r="B57" s="90"/>
      <c r="D57" s="47">
        <v>0</v>
      </c>
      <c r="E57" s="46"/>
      <c r="F57" s="47">
        <v>0</v>
      </c>
      <c r="G57" s="46"/>
      <c r="H57" s="47">
        <v>0</v>
      </c>
      <c r="I57" s="46"/>
      <c r="J57" s="47">
        <v>0</v>
      </c>
      <c r="L57" s="10">
        <v>0</v>
      </c>
      <c r="N57" s="47">
        <v>0</v>
      </c>
      <c r="O57" s="46"/>
      <c r="P57" s="98">
        <v>0</v>
      </c>
      <c r="Q57" s="98"/>
      <c r="R57" s="46"/>
      <c r="S57" s="47">
        <v>0</v>
      </c>
      <c r="T57" s="46"/>
      <c r="U57" s="47">
        <v>0</v>
      </c>
      <c r="W57" s="10">
        <v>0</v>
      </c>
    </row>
    <row r="58" spans="1:23" ht="21.75" customHeight="1" x14ac:dyDescent="0.2">
      <c r="A58" s="90" t="s">
        <v>59</v>
      </c>
      <c r="B58" s="90"/>
      <c r="D58" s="47">
        <v>0</v>
      </c>
      <c r="E58" s="46"/>
      <c r="F58" s="47">
        <v>0</v>
      </c>
      <c r="G58" s="46"/>
      <c r="H58" s="47">
        <v>0</v>
      </c>
      <c r="I58" s="46"/>
      <c r="J58" s="47">
        <v>0</v>
      </c>
      <c r="L58" s="10">
        <v>0</v>
      </c>
      <c r="N58" s="47">
        <v>0</v>
      </c>
      <c r="O58" s="46"/>
      <c r="P58" s="98">
        <v>0</v>
      </c>
      <c r="Q58" s="98"/>
      <c r="R58" s="46"/>
      <c r="S58" s="47">
        <v>0</v>
      </c>
      <c r="T58" s="46"/>
      <c r="U58" s="47">
        <v>0</v>
      </c>
      <c r="W58" s="10">
        <v>0</v>
      </c>
    </row>
    <row r="59" spans="1:23" ht="21.75" customHeight="1" x14ac:dyDescent="0.2">
      <c r="A59" s="90" t="s">
        <v>73</v>
      </c>
      <c r="B59" s="90"/>
      <c r="D59" s="47">
        <v>0</v>
      </c>
      <c r="E59" s="46"/>
      <c r="F59" s="47">
        <v>-210974341</v>
      </c>
      <c r="G59" s="46"/>
      <c r="H59" s="47">
        <v>0</v>
      </c>
      <c r="I59" s="46"/>
      <c r="J59" s="47">
        <v>-210974341</v>
      </c>
      <c r="L59" s="10">
        <v>-0.02</v>
      </c>
      <c r="N59" s="47">
        <v>0</v>
      </c>
      <c r="O59" s="46"/>
      <c r="P59" s="98">
        <v>-210974341</v>
      </c>
      <c r="Q59" s="98"/>
      <c r="R59" s="46"/>
      <c r="S59" s="47">
        <v>0</v>
      </c>
      <c r="T59" s="46"/>
      <c r="U59" s="47">
        <v>-210974341</v>
      </c>
      <c r="W59" s="10">
        <v>0</v>
      </c>
    </row>
    <row r="60" spans="1:23" ht="21.75" customHeight="1" x14ac:dyDescent="0.2">
      <c r="A60" s="90" t="s">
        <v>60</v>
      </c>
      <c r="B60" s="90"/>
      <c r="D60" s="47">
        <v>0</v>
      </c>
      <c r="E60" s="46"/>
      <c r="F60" s="47">
        <v>0</v>
      </c>
      <c r="G60" s="46"/>
      <c r="H60" s="47">
        <v>0</v>
      </c>
      <c r="I60" s="46"/>
      <c r="J60" s="47">
        <v>0</v>
      </c>
      <c r="L60" s="10">
        <v>0</v>
      </c>
      <c r="N60" s="47">
        <v>0</v>
      </c>
      <c r="O60" s="46"/>
      <c r="P60" s="98">
        <v>0</v>
      </c>
      <c r="Q60" s="98"/>
      <c r="R60" s="46"/>
      <c r="S60" s="47">
        <v>0</v>
      </c>
      <c r="T60" s="46"/>
      <c r="U60" s="47">
        <v>0</v>
      </c>
      <c r="W60" s="10">
        <v>0</v>
      </c>
    </row>
    <row r="61" spans="1:23" ht="21.75" customHeight="1" x14ac:dyDescent="0.2">
      <c r="A61" s="90" t="s">
        <v>67</v>
      </c>
      <c r="B61" s="90"/>
      <c r="D61" s="47">
        <v>0</v>
      </c>
      <c r="E61" s="46"/>
      <c r="F61" s="47">
        <v>58307735</v>
      </c>
      <c r="G61" s="46"/>
      <c r="H61" s="47">
        <v>0</v>
      </c>
      <c r="I61" s="46"/>
      <c r="J61" s="47">
        <v>58307735</v>
      </c>
      <c r="L61" s="10">
        <v>0.01</v>
      </c>
      <c r="N61" s="47">
        <v>0</v>
      </c>
      <c r="O61" s="46"/>
      <c r="P61" s="98">
        <v>58307735</v>
      </c>
      <c r="Q61" s="98"/>
      <c r="R61" s="46"/>
      <c r="S61" s="47">
        <v>0</v>
      </c>
      <c r="T61" s="46"/>
      <c r="U61" s="47">
        <v>58307735</v>
      </c>
      <c r="W61" s="10">
        <v>0</v>
      </c>
    </row>
    <row r="62" spans="1:23" ht="21.75" customHeight="1" x14ac:dyDescent="0.2">
      <c r="A62" s="90" t="s">
        <v>29</v>
      </c>
      <c r="B62" s="90"/>
      <c r="D62" s="47">
        <v>0</v>
      </c>
      <c r="E62" s="46"/>
      <c r="F62" s="47">
        <v>98151599</v>
      </c>
      <c r="G62" s="46"/>
      <c r="H62" s="47">
        <v>0</v>
      </c>
      <c r="I62" s="46"/>
      <c r="J62" s="47">
        <v>98151599</v>
      </c>
      <c r="L62" s="10">
        <v>0.01</v>
      </c>
      <c r="N62" s="47">
        <v>0</v>
      </c>
      <c r="O62" s="46"/>
      <c r="P62" s="98">
        <v>-441499645</v>
      </c>
      <c r="Q62" s="98"/>
      <c r="R62" s="46"/>
      <c r="S62" s="47">
        <v>0</v>
      </c>
      <c r="T62" s="46"/>
      <c r="U62" s="47">
        <v>-441499645</v>
      </c>
      <c r="W62" s="10">
        <v>-0.01</v>
      </c>
    </row>
    <row r="63" spans="1:23" ht="21.75" customHeight="1" x14ac:dyDescent="0.2">
      <c r="A63" s="90" t="s">
        <v>74</v>
      </c>
      <c r="B63" s="90"/>
      <c r="D63" s="47">
        <v>0</v>
      </c>
      <c r="E63" s="46"/>
      <c r="F63" s="47">
        <v>-211642537</v>
      </c>
      <c r="G63" s="46"/>
      <c r="H63" s="47">
        <v>0</v>
      </c>
      <c r="I63" s="46"/>
      <c r="J63" s="47">
        <v>-211642537</v>
      </c>
      <c r="L63" s="10">
        <v>-0.02</v>
      </c>
      <c r="N63" s="47">
        <v>0</v>
      </c>
      <c r="O63" s="46"/>
      <c r="P63" s="98">
        <v>-211642537</v>
      </c>
      <c r="Q63" s="98"/>
      <c r="R63" s="46"/>
      <c r="S63" s="47">
        <v>0</v>
      </c>
      <c r="T63" s="46"/>
      <c r="U63" s="47">
        <v>-211642537</v>
      </c>
      <c r="W63" s="10">
        <v>0</v>
      </c>
    </row>
    <row r="64" spans="1:23" ht="21.75" customHeight="1" x14ac:dyDescent="0.2">
      <c r="A64" s="90" t="s">
        <v>72</v>
      </c>
      <c r="B64" s="90"/>
      <c r="D64" s="47">
        <v>0</v>
      </c>
      <c r="E64" s="46"/>
      <c r="F64" s="47">
        <v>-295442318</v>
      </c>
      <c r="G64" s="46"/>
      <c r="H64" s="47">
        <v>0</v>
      </c>
      <c r="I64" s="46"/>
      <c r="J64" s="47">
        <v>-295442318</v>
      </c>
      <c r="L64" s="10">
        <v>-0.03</v>
      </c>
      <c r="N64" s="47">
        <v>0</v>
      </c>
      <c r="O64" s="46"/>
      <c r="P64" s="98">
        <v>-295442318</v>
      </c>
      <c r="Q64" s="98"/>
      <c r="R64" s="46"/>
      <c r="S64" s="47">
        <v>0</v>
      </c>
      <c r="T64" s="46"/>
      <c r="U64" s="47">
        <v>-295442318</v>
      </c>
      <c r="W64" s="10">
        <v>0</v>
      </c>
    </row>
    <row r="65" spans="1:23" ht="21.75" customHeight="1" x14ac:dyDescent="0.2">
      <c r="A65" s="90" t="s">
        <v>40</v>
      </c>
      <c r="B65" s="90"/>
      <c r="D65" s="47">
        <v>0</v>
      </c>
      <c r="E65" s="46"/>
      <c r="F65" s="47">
        <v>0</v>
      </c>
      <c r="G65" s="46"/>
      <c r="H65" s="47">
        <v>0</v>
      </c>
      <c r="I65" s="46"/>
      <c r="J65" s="47">
        <v>0</v>
      </c>
      <c r="L65" s="10">
        <v>0</v>
      </c>
      <c r="N65" s="47">
        <v>0</v>
      </c>
      <c r="O65" s="46"/>
      <c r="P65" s="98">
        <v>0</v>
      </c>
      <c r="Q65" s="98"/>
      <c r="R65" s="46"/>
      <c r="S65" s="47">
        <v>0</v>
      </c>
      <c r="T65" s="46"/>
      <c r="U65" s="47">
        <v>0</v>
      </c>
      <c r="W65" s="10">
        <v>0</v>
      </c>
    </row>
    <row r="66" spans="1:23" ht="21.75" customHeight="1" x14ac:dyDescent="0.2">
      <c r="A66" s="90" t="s">
        <v>48</v>
      </c>
      <c r="B66" s="90"/>
      <c r="D66" s="47">
        <v>0</v>
      </c>
      <c r="E66" s="46"/>
      <c r="F66" s="47">
        <v>0</v>
      </c>
      <c r="G66" s="46"/>
      <c r="H66" s="47">
        <v>0</v>
      </c>
      <c r="I66" s="46"/>
      <c r="J66" s="47">
        <v>0</v>
      </c>
      <c r="L66" s="10">
        <v>0</v>
      </c>
      <c r="N66" s="47">
        <v>0</v>
      </c>
      <c r="O66" s="46"/>
      <c r="P66" s="98">
        <v>0</v>
      </c>
      <c r="Q66" s="98"/>
      <c r="R66" s="46"/>
      <c r="S66" s="47">
        <v>0</v>
      </c>
      <c r="T66" s="46"/>
      <c r="U66" s="47">
        <v>0</v>
      </c>
      <c r="W66" s="10">
        <v>0</v>
      </c>
    </row>
    <row r="67" spans="1:23" ht="21.75" customHeight="1" x14ac:dyDescent="0.2">
      <c r="A67" s="90" t="s">
        <v>39</v>
      </c>
      <c r="B67" s="90"/>
      <c r="D67" s="47">
        <v>0</v>
      </c>
      <c r="E67" s="46"/>
      <c r="F67" s="47">
        <v>0</v>
      </c>
      <c r="G67" s="46"/>
      <c r="H67" s="47">
        <v>0</v>
      </c>
      <c r="I67" s="46"/>
      <c r="J67" s="47">
        <v>0</v>
      </c>
      <c r="L67" s="10">
        <v>0</v>
      </c>
      <c r="N67" s="47">
        <v>0</v>
      </c>
      <c r="O67" s="46"/>
      <c r="P67" s="98">
        <v>0</v>
      </c>
      <c r="Q67" s="98"/>
      <c r="R67" s="46"/>
      <c r="S67" s="47">
        <v>0</v>
      </c>
      <c r="T67" s="46"/>
      <c r="U67" s="47">
        <v>0</v>
      </c>
      <c r="W67" s="10">
        <v>0</v>
      </c>
    </row>
    <row r="68" spans="1:23" ht="21.75" customHeight="1" x14ac:dyDescent="0.2">
      <c r="A68" s="90" t="s">
        <v>64</v>
      </c>
      <c r="B68" s="90"/>
      <c r="D68" s="47">
        <v>0</v>
      </c>
      <c r="E68" s="46"/>
      <c r="F68" s="47">
        <v>3533596505</v>
      </c>
      <c r="G68" s="46"/>
      <c r="H68" s="47">
        <v>0</v>
      </c>
      <c r="I68" s="46"/>
      <c r="J68" s="47">
        <v>3533596505</v>
      </c>
      <c r="L68" s="10">
        <v>0.31</v>
      </c>
      <c r="N68" s="47">
        <v>0</v>
      </c>
      <c r="O68" s="46"/>
      <c r="P68" s="98">
        <v>5791924667</v>
      </c>
      <c r="Q68" s="98"/>
      <c r="R68" s="46"/>
      <c r="S68" s="47">
        <v>0</v>
      </c>
      <c r="T68" s="46"/>
      <c r="U68" s="47">
        <v>5791924667</v>
      </c>
      <c r="W68" s="10">
        <v>7.0000000000000007E-2</v>
      </c>
    </row>
    <row r="69" spans="1:23" ht="21.75" customHeight="1" x14ac:dyDescent="0.2">
      <c r="A69" s="90" t="s">
        <v>42</v>
      </c>
      <c r="B69" s="90"/>
      <c r="D69" s="47">
        <v>0</v>
      </c>
      <c r="E69" s="46"/>
      <c r="F69" s="47">
        <v>751086377</v>
      </c>
      <c r="G69" s="46"/>
      <c r="H69" s="47">
        <v>0</v>
      </c>
      <c r="I69" s="46"/>
      <c r="J69" s="47">
        <v>751086377</v>
      </c>
      <c r="L69" s="10">
        <v>7.0000000000000007E-2</v>
      </c>
      <c r="N69" s="47">
        <v>0</v>
      </c>
      <c r="O69" s="46"/>
      <c r="P69" s="98">
        <v>1397529374</v>
      </c>
      <c r="Q69" s="98"/>
      <c r="R69" s="46"/>
      <c r="S69" s="47">
        <v>0</v>
      </c>
      <c r="T69" s="46"/>
      <c r="U69" s="47">
        <v>1397529374</v>
      </c>
      <c r="W69" s="10">
        <v>0.02</v>
      </c>
    </row>
    <row r="70" spans="1:23" ht="21.75" customHeight="1" x14ac:dyDescent="0.2">
      <c r="A70" s="90" t="s">
        <v>55</v>
      </c>
      <c r="B70" s="90"/>
      <c r="D70" s="47">
        <v>0</v>
      </c>
      <c r="E70" s="46"/>
      <c r="F70" s="47">
        <v>0</v>
      </c>
      <c r="G70" s="46"/>
      <c r="H70" s="47">
        <v>0</v>
      </c>
      <c r="I70" s="46"/>
      <c r="J70" s="47">
        <v>0</v>
      </c>
      <c r="L70" s="10">
        <v>0</v>
      </c>
      <c r="N70" s="47">
        <v>0</v>
      </c>
      <c r="O70" s="46"/>
      <c r="P70" s="98">
        <v>0</v>
      </c>
      <c r="Q70" s="98"/>
      <c r="R70" s="46"/>
      <c r="S70" s="47">
        <v>0</v>
      </c>
      <c r="T70" s="46"/>
      <c r="U70" s="47">
        <v>0</v>
      </c>
      <c r="W70" s="10">
        <v>0</v>
      </c>
    </row>
    <row r="71" spans="1:23" ht="21.75" customHeight="1" x14ac:dyDescent="0.2">
      <c r="A71" s="90" t="s">
        <v>71</v>
      </c>
      <c r="B71" s="90"/>
      <c r="D71" s="47">
        <v>0</v>
      </c>
      <c r="E71" s="46"/>
      <c r="F71" s="47">
        <v>-180038585</v>
      </c>
      <c r="G71" s="46"/>
      <c r="H71" s="47">
        <v>0</v>
      </c>
      <c r="I71" s="46"/>
      <c r="J71" s="47">
        <v>-180038585</v>
      </c>
      <c r="L71" s="10">
        <v>-0.02</v>
      </c>
      <c r="N71" s="47">
        <v>0</v>
      </c>
      <c r="O71" s="46"/>
      <c r="P71" s="98">
        <v>-180038585</v>
      </c>
      <c r="Q71" s="98"/>
      <c r="R71" s="46"/>
      <c r="S71" s="47">
        <v>0</v>
      </c>
      <c r="T71" s="46"/>
      <c r="U71" s="47">
        <v>-180038585</v>
      </c>
      <c r="W71" s="10">
        <v>0</v>
      </c>
    </row>
    <row r="72" spans="1:23" ht="21.75" customHeight="1" x14ac:dyDescent="0.2">
      <c r="A72" s="90" t="s">
        <v>58</v>
      </c>
      <c r="B72" s="90"/>
      <c r="D72" s="47">
        <v>0</v>
      </c>
      <c r="E72" s="46"/>
      <c r="F72" s="47">
        <v>0</v>
      </c>
      <c r="G72" s="46"/>
      <c r="H72" s="47">
        <v>0</v>
      </c>
      <c r="I72" s="46"/>
      <c r="J72" s="47">
        <v>0</v>
      </c>
      <c r="L72" s="10">
        <v>0</v>
      </c>
      <c r="N72" s="47">
        <v>0</v>
      </c>
      <c r="O72" s="46"/>
      <c r="P72" s="98">
        <v>0</v>
      </c>
      <c r="Q72" s="98"/>
      <c r="R72" s="46"/>
      <c r="S72" s="47">
        <v>0</v>
      </c>
      <c r="T72" s="46"/>
      <c r="U72" s="47">
        <v>0</v>
      </c>
      <c r="W72" s="10">
        <v>0</v>
      </c>
    </row>
    <row r="73" spans="1:23" ht="21.75" customHeight="1" x14ac:dyDescent="0.2">
      <c r="A73" s="92" t="s">
        <v>38</v>
      </c>
      <c r="B73" s="92"/>
      <c r="D73" s="48">
        <v>0</v>
      </c>
      <c r="E73" s="46"/>
      <c r="F73" s="48">
        <v>0</v>
      </c>
      <c r="G73" s="46"/>
      <c r="H73" s="48">
        <v>0</v>
      </c>
      <c r="I73" s="46"/>
      <c r="J73" s="48">
        <v>0</v>
      </c>
      <c r="L73" s="14">
        <v>0</v>
      </c>
      <c r="N73" s="48">
        <v>0</v>
      </c>
      <c r="O73" s="46"/>
      <c r="P73" s="98">
        <v>0</v>
      </c>
      <c r="Q73" s="99"/>
      <c r="R73" s="46"/>
      <c r="S73" s="48">
        <v>0</v>
      </c>
      <c r="T73" s="46"/>
      <c r="U73" s="48">
        <v>0</v>
      </c>
      <c r="W73" s="14">
        <v>0</v>
      </c>
    </row>
    <row r="74" spans="1:23" ht="21.75" customHeight="1" x14ac:dyDescent="0.2">
      <c r="A74" s="94" t="s">
        <v>76</v>
      </c>
      <c r="B74" s="94"/>
      <c r="D74" s="49">
        <v>40036579939</v>
      </c>
      <c r="E74" s="46"/>
      <c r="F74" s="49">
        <v>12522045561</v>
      </c>
      <c r="G74" s="46"/>
      <c r="H74" s="49">
        <v>11410078821</v>
      </c>
      <c r="I74" s="46"/>
      <c r="J74" s="49">
        <v>63968704321</v>
      </c>
      <c r="L74" s="17">
        <v>5.62</v>
      </c>
      <c r="N74" s="49">
        <v>152527405438</v>
      </c>
      <c r="O74" s="46"/>
      <c r="P74" s="46"/>
      <c r="Q74" s="49">
        <v>-36089148439</v>
      </c>
      <c r="R74" s="46"/>
      <c r="S74" s="49">
        <v>12346621085</v>
      </c>
      <c r="T74" s="46"/>
      <c r="U74" s="49">
        <v>128784878084</v>
      </c>
      <c r="W74" s="17">
        <v>1.64</v>
      </c>
    </row>
    <row r="75" spans="1:23" ht="13.5" thickTop="1" x14ac:dyDescent="0.2"/>
    <row r="76" spans="1:23" x14ac:dyDescent="0.2">
      <c r="Q76" s="32">
        <v>93558961871</v>
      </c>
      <c r="S76" s="32">
        <v>-25406088723</v>
      </c>
    </row>
    <row r="77" spans="1:23" x14ac:dyDescent="0.2">
      <c r="Q77" s="32">
        <v>57469813430</v>
      </c>
      <c r="S77" s="50">
        <v>-13059467638</v>
      </c>
    </row>
    <row r="78" spans="1:23" x14ac:dyDescent="0.2">
      <c r="Q78" s="32">
        <f>Q77-Q76</f>
        <v>-36089148441</v>
      </c>
      <c r="S78" s="32">
        <f>S77-S76</f>
        <v>12346621085</v>
      </c>
    </row>
  </sheetData>
  <mergeCells count="141">
    <mergeCell ref="A74:B74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 (2)'!Print_Area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Sepideh Askari</dc:creator>
  <dc:description/>
  <cp:lastModifiedBy>Sepideh Askari</cp:lastModifiedBy>
  <cp:lastPrinted>2026-08-31T12:03:00Z</cp:lastPrinted>
  <dcterms:created xsi:type="dcterms:W3CDTF">2026-08-24T08:17:02Z</dcterms:created>
  <dcterms:modified xsi:type="dcterms:W3CDTF">2026-08-31T12:03:04Z</dcterms:modified>
</cp:coreProperties>
</file>